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640" windowHeight="5895" tabRatio="881" firstSheet="1" activeTab="2"/>
  </bookViews>
  <sheets>
    <sheet name="sua  mau an tuyen khong ro 9" sheetId="1" state="hidden" r:id="rId1"/>
    <sheet name="Mẫu BC tiền theo CHV Mẫu 07" sheetId="2" r:id="rId2"/>
    <sheet name="Mẫu BC việc theo CHV Mẫu 06" sheetId="3" r:id="rId3"/>
  </sheets>
  <definedNames/>
  <calcPr fullCalcOnLoad="1"/>
</workbook>
</file>

<file path=xl/sharedStrings.xml><?xml version="1.0" encoding="utf-8"?>
<sst xmlns="http://schemas.openxmlformats.org/spreadsheetml/2006/main" count="264" uniqueCount="147">
  <si>
    <t>I</t>
  </si>
  <si>
    <t>II</t>
  </si>
  <si>
    <t>Số việc</t>
  </si>
  <si>
    <t>NGƯỜI LẬP BIỂU</t>
  </si>
  <si>
    <t>A</t>
  </si>
  <si>
    <t>Chia ra:</t>
  </si>
  <si>
    <t>Số tiền</t>
  </si>
  <si>
    <t xml:space="preserve">Cục Thi hành án </t>
  </si>
  <si>
    <t>Các Chi cục Thi hành án</t>
  </si>
  <si>
    <t>Chi cục Thi hành án…</t>
  </si>
  <si>
    <t>Các Chi cục THADS</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</si>
  <si>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</si>
  <si>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</si>
  <si>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</si>
  <si>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</si>
  <si>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</si>
  <si>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</si>
  <si>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Tổng số</t>
  </si>
  <si>
    <t>Tổng số</t>
  </si>
  <si>
    <t>Tổng số</t>
  </si>
  <si>
    <t xml:space="preserve">CHIA THEO CƠ QUAN THI HÀNH ÁN VÀ CHẤP HÀNH VIÊN </t>
  </si>
  <si>
    <t xml:space="preserve">         CỤC TRƯỞNG (CHI CỤC TRƯỞNG)</t>
  </si>
  <si>
    <t>…...……………………………...….</t>
  </si>
  <si>
    <t>Ghi chú:</t>
  </si>
  <si>
    <t xml:space="preserve">Ghi chú:  </t>
  </si>
  <si>
    <t xml:space="preserve">Tổng số
</t>
  </si>
  <si>
    <t>1</t>
  </si>
  <si>
    <t>2</t>
  </si>
  <si>
    <t>3</t>
  </si>
  <si>
    <t xml:space="preserve">    - Biểu này được dùng cho Chi cục Thi hành án dân sự và cục Thi hành án dân sự;</t>
  </si>
  <si>
    <t xml:space="preserve">    - Số việc đình chỉ tại cột 7 không bao gồm số việc miễn tại cột 9;</t>
  </si>
  <si>
    <t xml:space="preserve">    - Cột 1= cột 2+ cột 3= cột 4 + cột 12; cột 16=cột 10+cột 11+cột 12.</t>
  </si>
  <si>
    <t xml:space="preserve"> - Biểu mẫu này dùng cho Cục Thi hành án dân sự và Chi cục Thi hành án dân sự;</t>
  </si>
  <si>
    <t xml:space="preserve">    - Đối với số việc ủy thác chỉ thống kê đối với việc đã ra quyết định ủy thác thi hành án;</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</si>
  <si>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</si>
  <si>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</si>
  <si>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</si>
  <si>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</si>
  <si>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</si>
  <si>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</si>
  <si>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</si>
  <si>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</si>
  <si>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</si>
  <si>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</si>
  <si>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</si>
  <si>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</si>
  <si>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</si>
  <si>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</si>
  <si>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</si>
  <si>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</si>
  <si>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</si>
  <si>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</si>
  <si>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</si>
  <si>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</si>
  <si>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</si>
  <si>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Cục Thi hành án DS</t>
  </si>
  <si>
    <t>Ủy thác thi hành án</t>
  </si>
  <si>
    <t>Tổng số phải thi hành</t>
  </si>
  <si>
    <t>Có điều kiện thi hành</t>
  </si>
  <si>
    <t>Đang thi hành</t>
  </si>
  <si>
    <t>Tạm đình chỉ thi hành án</t>
  </si>
  <si>
    <t>Đơn vị tính: 1.000 VN đồng</t>
  </si>
  <si>
    <t>Giảm thi hành án</t>
  </si>
  <si>
    <t>Đơn vị  báo cáo…........………..</t>
  </si>
  <si>
    <t>........…...…………………….</t>
  </si>
  <si>
    <t>Đơn vị nhận báo cáo…........…..</t>
  </si>
  <si>
    <t>Ngày nhận báo cáo:……/….…/……………</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</si>
  <si>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</si>
  <si>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</si>
  <si>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</si>
  <si>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</si>
  <si>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Chưa có điều
 kiện hành</t>
  </si>
  <si>
    <t>Năm trước
chuyển sang</t>
  </si>
  <si>
    <t xml:space="preserve">Mới
thụ lý
</t>
  </si>
  <si>
    <t>Thi hành
xong</t>
  </si>
  <si>
    <t>Đình chỉ
thi hành án</t>
  </si>
  <si>
    <t>Hoãn
thi hành án</t>
  </si>
  <si>
    <t xml:space="preserve"> …………….,ngày…… tháng….. năm ……….</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</si>
  <si>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</si>
  <si>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</si>
  <si>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 xml:space="preserve">   KẾT QUẢ THI HÀNH ÁN DÂN SỰ TÍNH BẰNG TIỀN </t>
  </si>
  <si>
    <t>Đơn vị  báo cáo…...………..</t>
  </si>
  <si>
    <t>Đơn vị nhận báo cáo….....…..</t>
  </si>
  <si>
    <t>Tỷ lệ: 
( %) (xong  + đình chỉ+ giảm)/ Có điều kiện * 100%</t>
  </si>
  <si>
    <t xml:space="preserve">  …………….,ngày…… tháng….. năm ……….</t>
  </si>
  <si>
    <t>............................................</t>
  </si>
  <si>
    <t xml:space="preserve">                                   Đơn vị tính: Việc</t>
  </si>
  <si>
    <t>Ban hành theo TT số: 08/2015/TT-BTP</t>
  </si>
  <si>
    <t>ngày 26 tháng 6 năm 2015</t>
  </si>
  <si>
    <t>Nguyễn Ngọc Tăng</t>
  </si>
  <si>
    <t>Nguyễn Thái Bình</t>
  </si>
  <si>
    <t>Lê Thanh Tình</t>
  </si>
  <si>
    <t>Hoàng Văn Hạ</t>
  </si>
  <si>
    <t>Trần Văn Hiếu</t>
  </si>
  <si>
    <t>Chi cục Thành phố</t>
  </si>
  <si>
    <t>Nguyễn Thanh Hương</t>
  </si>
  <si>
    <t>Tô Minh Khoát</t>
  </si>
  <si>
    <t>Trần thùy Giang</t>
  </si>
  <si>
    <t>Nguyễn Minh Lương</t>
  </si>
  <si>
    <t>Vũ Tiến Hải</t>
  </si>
  <si>
    <t>Chi cục Vũ Thư</t>
  </si>
  <si>
    <t>Trần Xuân Thuý</t>
  </si>
  <si>
    <t>Phạm Quang Huy</t>
  </si>
  <si>
    <t>Nguyễn T.M.Hương</t>
  </si>
  <si>
    <t>Nguyễn Văn Toán</t>
  </si>
  <si>
    <t>Chi cục Kiến Xương</t>
  </si>
  <si>
    <t>Nguyễn Thị Thu Hiền</t>
  </si>
  <si>
    <t>Phạm Thế Hoành</t>
  </si>
  <si>
    <t>Đỗ Minh Tiến</t>
  </si>
  <si>
    <t>Trần Mạnh Hùng</t>
  </si>
  <si>
    <t>Chi cục Tiền Hải</t>
  </si>
  <si>
    <t>Lý Thị Thược</t>
  </si>
  <si>
    <t>Nguyễn Văn Hiến</t>
  </si>
  <si>
    <t>Lý Thị Ngọc Thơ</t>
  </si>
  <si>
    <t>Đặng Hồng Hải</t>
  </si>
  <si>
    <t>Đinh Quanh Hàn</t>
  </si>
  <si>
    <t>Chi cục Đông Hưng</t>
  </si>
  <si>
    <t>CHV. NGA</t>
  </si>
  <si>
    <t>CHV. HẠ+ HUY</t>
  </si>
  <si>
    <t>CHV. GƯƠNG</t>
  </si>
  <si>
    <t>CHV. LỰU</t>
  </si>
  <si>
    <t>Chi cục Hưng Hà</t>
  </si>
  <si>
    <t>CHV : Ngô Quang Toản</t>
  </si>
  <si>
    <t>CHV Lê Miền Đông</t>
  </si>
  <si>
    <t>CHV Nguyễn Ngọc Tuân</t>
  </si>
  <si>
    <t>CHV Trần Xuân Lộc</t>
  </si>
  <si>
    <t>Chi cục Quỳnh Phụ</t>
  </si>
  <si>
    <t>Nguyễn Đình Vỡi</t>
  </si>
  <si>
    <t>Trần Đức Hoan</t>
  </si>
  <si>
    <t>Nguyễn Đắc Ban</t>
  </si>
  <si>
    <t>Nguyễn Thị Phượng</t>
  </si>
  <si>
    <t>Chi cục Thái Thụy</t>
  </si>
  <si>
    <t>Chấp hành viên Nam</t>
  </si>
  <si>
    <t>Chấp hành viên Duy</t>
  </si>
  <si>
    <t>Chấp hành viên Lê</t>
  </si>
  <si>
    <t>Ngô Quang Toản</t>
  </si>
  <si>
    <t>Lê Miền Đông</t>
  </si>
  <si>
    <t>Nguyễn Ngọc Tuân</t>
  </si>
  <si>
    <t>Trần Xuân Lộc</t>
  </si>
  <si>
    <t>4 tháng/năm 2016</t>
  </si>
  <si>
    <t xml:space="preserve">  CỤC TRƯỞNG</t>
  </si>
  <si>
    <t>Hà Thành</t>
  </si>
  <si>
    <t>Trần Mạnh Thắng</t>
  </si>
  <si>
    <t>Bùi Minh Toàn</t>
  </si>
  <si>
    <t>Chấp hành viên Dân</t>
  </si>
  <si>
    <t>CHV. HUY</t>
  </si>
  <si>
    <t>CHV. HẠ</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</si>
</sst>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US$&quot;#,##0_);\(&quot;US$&quot;#,##0\)"/>
    <numFmt numFmtId="173" formatCode="&quot;US$&quot;#,##0_);[Red]\(&quot;US$&quot;#,##0\)"/>
    <numFmt numFmtId="174" formatCode="&quot;US$&quot;#,##0.00_);\(&quot;US$&quot;#,##0.00\)"/>
    <numFmt numFmtId="175" formatCode="&quot;US$&quot;#,##0.00_);[Red]\(&quot;US$&quot;#,##0.00\)"/>
    <numFmt numFmtId="176" formatCode="0.0000E+00;&quot;宐&quot;"/>
    <numFmt numFmtId="177" formatCode="0.0000E+00;&quot;羈&quot;"/>
    <numFmt numFmtId="178" formatCode="0.000E+00;&quot;羈&quot;"/>
    <numFmt numFmtId="179" formatCode="0.00E+00;&quot;羈&quot;"/>
    <numFmt numFmtId="180" formatCode="0.0E+00;&quot;羈&quot;"/>
    <numFmt numFmtId="181" formatCode="0.00000E+00;&quot;羈&quot;"/>
    <numFmt numFmtId="182" formatCode="0.000000E+00;&quot;羈&quot;"/>
    <numFmt numFmtId="183" formatCode="0.0000000E+00;&quot;羈&quot;"/>
    <numFmt numFmtId="184" formatCode="0.00000000E+00;&quot;羈&quot;"/>
    <numFmt numFmtId="185" formatCode="_(* #,##0.0_);_(* \(#,##0.0\);_(* &quot;-&quot;??_);_(@_)"/>
    <numFmt numFmtId="186" formatCode="_(* #,##0_);_(* \(#,##0\);_(* &quot;-&quot;??_);_(@_)"/>
    <numFmt numFmtId="187" formatCode="&quot;Yes&quot;;&quot;Yes&quot;;&quot;No&quot;"/>
    <numFmt numFmtId="188" formatCode="&quot;True&quot;;&quot;True&quot;;&quot;False&quot;"/>
    <numFmt numFmtId="189" formatCode="&quot;On&quot;;&quot;On&quot;;&quot;Off&quot;"/>
    <numFmt numFmtId="190" formatCode="[$€-2]\ #,##0.00_);[Red]\([$€-2]\ #,##0.00\)"/>
    <numFmt numFmtId="191" formatCode="[$-409]h:mm:ss\ AM/PM"/>
    <numFmt numFmtId="192" formatCode="[$-409]dddd\,\ mmmm\ dd\,\ yyyy"/>
    <numFmt numFmtId="193" formatCode="&quot;$&quot;#,##0"/>
  </numFmts>
  <fonts count="40">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i/>
      <sz val="13"/>
      <name val="Times New Roman"/>
      <family val="1"/>
    </font>
    <font>
      <sz val="9"/>
      <name val="Times New Roman"/>
      <family val="1"/>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10"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9" fillId="0" borderId="0" applyNumberFormat="0" applyFill="0" applyBorder="0" applyAlignment="0" applyProtection="0"/>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0"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54">
    <xf numFmtId="0" fontId="0" fillId="0" borderId="0" xfId="0" applyAlignment="1">
      <alignment/>
    </xf>
    <xf numFmtId="49" fontId="0" fillId="0" borderId="0" xfId="0" applyNumberFormat="1" applyFill="1" applyAlignment="1">
      <alignment/>
    </xf>
    <xf numFmtId="49" fontId="5" fillId="0" borderId="10" xfId="0" applyNumberFormat="1" applyFont="1" applyFill="1" applyBorder="1" applyAlignment="1">
      <alignment horizontal="left"/>
    </xf>
    <xf numFmtId="49" fontId="7"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5" fillId="0" borderId="12" xfId="0" applyNumberFormat="1" applyFont="1" applyFill="1" applyBorder="1" applyAlignment="1">
      <alignment/>
    </xf>
    <xf numFmtId="49" fontId="5"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xf>
    <xf numFmtId="49" fontId="6" fillId="0" borderId="10" xfId="0" applyNumberFormat="1" applyFont="1" applyFill="1" applyBorder="1" applyAlignment="1">
      <alignment horizontal="left"/>
    </xf>
    <xf numFmtId="49" fontId="15" fillId="0" borderId="10" xfId="0" applyNumberFormat="1" applyFont="1" applyFill="1" applyBorder="1" applyAlignment="1">
      <alignment horizontal="center" vertical="center" wrapText="1"/>
    </xf>
    <xf numFmtId="49" fontId="6" fillId="0" borderId="13" xfId="0" applyNumberFormat="1" applyFont="1" applyFill="1" applyBorder="1" applyAlignment="1">
      <alignment horizontal="center"/>
    </xf>
    <xf numFmtId="49" fontId="11" fillId="0" borderId="10" xfId="0" applyNumberFormat="1" applyFont="1" applyFill="1" applyBorder="1" applyAlignment="1">
      <alignment horizontal="left"/>
    </xf>
    <xf numFmtId="49" fontId="5" fillId="0" borderId="10" xfId="0" applyNumberFormat="1" applyFont="1" applyFill="1" applyBorder="1" applyAlignment="1">
      <alignment horizontal="center"/>
    </xf>
    <xf numFmtId="49" fontId="7" fillId="0" borderId="10" xfId="0" applyNumberFormat="1" applyFont="1" applyFill="1" applyBorder="1" applyAlignment="1">
      <alignment horizontal="center"/>
    </xf>
    <xf numFmtId="49" fontId="16" fillId="0" borderId="10" xfId="0" applyNumberFormat="1" applyFont="1" applyFill="1" applyBorder="1" applyAlignment="1">
      <alignment horizontal="center"/>
    </xf>
    <xf numFmtId="49" fontId="18" fillId="0" borderId="0" xfId="0" applyNumberFormat="1" applyFont="1" applyFill="1" applyAlignment="1">
      <alignment/>
    </xf>
    <xf numFmtId="49" fontId="19" fillId="0" borderId="0" xfId="0" applyNumberFormat="1" applyFont="1" applyFill="1" applyAlignment="1">
      <alignment/>
    </xf>
    <xf numFmtId="49" fontId="3" fillId="0" borderId="0" xfId="0" applyNumberFormat="1" applyFont="1" applyFill="1" applyAlignment="1">
      <alignment/>
    </xf>
    <xf numFmtId="49" fontId="12"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10" xfId="0" applyNumberFormat="1" applyFont="1" applyFill="1" applyBorder="1" applyAlignment="1">
      <alignment/>
    </xf>
    <xf numFmtId="49" fontId="14" fillId="0" borderId="0" xfId="0" applyNumberFormat="1" applyFont="1" applyFill="1" applyBorder="1" applyAlignment="1">
      <alignment vertical="center" wrapText="1"/>
    </xf>
    <xf numFmtId="49" fontId="17" fillId="0" borderId="0" xfId="0" applyNumberFormat="1" applyFont="1" applyFill="1" applyAlignment="1">
      <alignment/>
    </xf>
    <xf numFmtId="49" fontId="20" fillId="0" borderId="0" xfId="0" applyNumberFormat="1" applyFont="1" applyFill="1" applyBorder="1" applyAlignment="1">
      <alignment vertical="center" wrapText="1"/>
    </xf>
    <xf numFmtId="49" fontId="1" fillId="24" borderId="0" xfId="0" applyNumberFormat="1" applyFont="1" applyFill="1" applyBorder="1" applyAlignment="1">
      <alignment/>
    </xf>
    <xf numFmtId="49" fontId="7" fillId="24" borderId="0" xfId="0" applyNumberFormat="1" applyFont="1" applyFill="1" applyAlignment="1">
      <alignment/>
    </xf>
    <xf numFmtId="49" fontId="0" fillId="24" borderId="0" xfId="0" applyNumberFormat="1" applyFont="1" applyFill="1" applyAlignment="1">
      <alignment/>
    </xf>
    <xf numFmtId="49" fontId="0" fillId="24" borderId="0" xfId="0" applyNumberFormat="1" applyFont="1" applyFill="1" applyBorder="1" applyAlignment="1">
      <alignment/>
    </xf>
    <xf numFmtId="49" fontId="0" fillId="24" borderId="0" xfId="0" applyNumberFormat="1" applyFont="1" applyFill="1" applyBorder="1" applyAlignment="1">
      <alignment horizontal="center"/>
    </xf>
    <xf numFmtId="49" fontId="0" fillId="24" borderId="0" xfId="0" applyNumberFormat="1" applyFont="1" applyFill="1" applyAlignment="1">
      <alignment/>
    </xf>
    <xf numFmtId="49" fontId="3" fillId="24" borderId="0" xfId="0" applyNumberFormat="1" applyFont="1" applyFill="1" applyBorder="1" applyAlignment="1">
      <alignment/>
    </xf>
    <xf numFmtId="49" fontId="0" fillId="24" borderId="0" xfId="0" applyNumberFormat="1" applyFont="1" applyFill="1" applyAlignment="1">
      <alignment wrapText="1"/>
    </xf>
    <xf numFmtId="49" fontId="0" fillId="24" borderId="0" xfId="0" applyNumberFormat="1" applyFont="1" applyFill="1" applyBorder="1" applyAlignment="1">
      <alignment/>
    </xf>
    <xf numFmtId="49" fontId="14" fillId="24" borderId="0" xfId="0" applyNumberFormat="1" applyFont="1" applyFill="1" applyAlignment="1">
      <alignment/>
    </xf>
    <xf numFmtId="49" fontId="6" fillId="24" borderId="10" xfId="0" applyNumberFormat="1" applyFont="1" applyFill="1" applyBorder="1" applyAlignment="1" applyProtection="1">
      <alignment horizontal="center" vertical="center"/>
      <protection/>
    </xf>
    <xf numFmtId="49" fontId="6" fillId="24" borderId="10" xfId="0" applyNumberFormat="1" applyFont="1" applyFill="1" applyBorder="1" applyAlignment="1" applyProtection="1">
      <alignment vertical="center"/>
      <protection/>
    </xf>
    <xf numFmtId="49" fontId="5" fillId="24" borderId="10" xfId="0" applyNumberFormat="1" applyFont="1" applyFill="1" applyBorder="1" applyAlignment="1" applyProtection="1">
      <alignment horizontal="center" vertical="center"/>
      <protection/>
    </xf>
    <xf numFmtId="49" fontId="4" fillId="24" borderId="10" xfId="0" applyNumberFormat="1" applyFont="1" applyFill="1" applyBorder="1" applyAlignment="1" applyProtection="1">
      <alignment vertical="center"/>
      <protection/>
    </xf>
    <xf numFmtId="49" fontId="2" fillId="24" borderId="0" xfId="0" applyNumberFormat="1" applyFont="1" applyFill="1" applyBorder="1" applyAlignment="1">
      <alignment/>
    </xf>
    <xf numFmtId="49" fontId="0" fillId="24" borderId="0" xfId="0" applyNumberFormat="1" applyFont="1" applyFill="1" applyBorder="1" applyAlignment="1">
      <alignment wrapText="1"/>
    </xf>
    <xf numFmtId="49" fontId="0" fillId="24" borderId="12" xfId="0" applyNumberFormat="1" applyFont="1" applyFill="1" applyBorder="1" applyAlignment="1">
      <alignment/>
    </xf>
    <xf numFmtId="49" fontId="0" fillId="24" borderId="10" xfId="0" applyNumberFormat="1" applyFont="1" applyFill="1" applyBorder="1" applyAlignment="1">
      <alignment/>
    </xf>
    <xf numFmtId="49" fontId="4" fillId="24" borderId="0" xfId="0" applyNumberFormat="1" applyFont="1" applyFill="1" applyAlignment="1">
      <alignment wrapText="1"/>
    </xf>
    <xf numFmtId="49" fontId="14" fillId="24" borderId="0" xfId="0" applyNumberFormat="1" applyFont="1" applyFill="1" applyBorder="1" applyAlignment="1">
      <alignment horizontal="center" vertical="center"/>
    </xf>
    <xf numFmtId="49" fontId="14" fillId="24" borderId="0" xfId="0" applyNumberFormat="1" applyFont="1" applyFill="1" applyBorder="1" applyAlignment="1">
      <alignment wrapText="1"/>
    </xf>
    <xf numFmtId="49" fontId="0" fillId="24" borderId="12" xfId="0" applyNumberFormat="1" applyFont="1" applyFill="1" applyBorder="1" applyAlignment="1">
      <alignment horizontal="center"/>
    </xf>
    <xf numFmtId="49" fontId="14" fillId="24" borderId="0" xfId="0" applyNumberFormat="1" applyFont="1" applyFill="1" applyBorder="1" applyAlignment="1">
      <alignment horizontal="center" wrapText="1"/>
    </xf>
    <xf numFmtId="49" fontId="13" fillId="24" borderId="0" xfId="0" applyNumberFormat="1" applyFont="1" applyFill="1" applyBorder="1" applyAlignment="1">
      <alignment horizontal="center" wrapText="1"/>
    </xf>
    <xf numFmtId="49" fontId="0" fillId="24" borderId="0" xfId="0" applyNumberFormat="1" applyFont="1" applyFill="1" applyAlignment="1">
      <alignment horizontal="center"/>
    </xf>
    <xf numFmtId="49" fontId="3" fillId="24" borderId="0" xfId="0" applyNumberFormat="1" applyFont="1" applyFill="1" applyAlignment="1">
      <alignment/>
    </xf>
    <xf numFmtId="49" fontId="8" fillId="24" borderId="10" xfId="0" applyNumberFormat="1" applyFont="1" applyFill="1" applyBorder="1" applyAlignment="1" applyProtection="1">
      <alignment horizontal="center" vertical="center"/>
      <protection/>
    </xf>
    <xf numFmtId="9" fontId="0" fillId="25" borderId="10" xfId="59" applyFont="1" applyFill="1" applyBorder="1" applyAlignment="1">
      <alignment/>
    </xf>
    <xf numFmtId="0" fontId="0" fillId="24" borderId="10" xfId="0" applyNumberFormat="1" applyFont="1" applyFill="1" applyBorder="1" applyAlignment="1" applyProtection="1">
      <alignment vertical="center"/>
      <protection/>
    </xf>
    <xf numFmtId="3" fontId="6" fillId="25" borderId="10" xfId="0" applyNumberFormat="1" applyFont="1" applyFill="1" applyBorder="1" applyAlignment="1" applyProtection="1">
      <alignment horizontal="center" shrinkToFit="1"/>
      <protection locked="0"/>
    </xf>
    <xf numFmtId="3" fontId="6" fillId="25" borderId="14" xfId="0" applyNumberFormat="1" applyFont="1" applyFill="1" applyBorder="1" applyAlignment="1" applyProtection="1">
      <alignment horizontal="left" vertical="center" shrinkToFit="1"/>
      <protection locked="0"/>
    </xf>
    <xf numFmtId="0" fontId="6" fillId="0" borderId="0" xfId="0" applyFont="1" applyFill="1" applyAlignment="1" applyProtection="1">
      <alignment/>
      <protection locked="0"/>
    </xf>
    <xf numFmtId="3" fontId="5" fillId="0" borderId="10" xfId="0" applyNumberFormat="1" applyFont="1" applyFill="1" applyBorder="1" applyAlignment="1" applyProtection="1">
      <alignment horizontal="center" shrinkToFit="1"/>
      <protection locked="0"/>
    </xf>
    <xf numFmtId="3" fontId="5" fillId="0" borderId="14" xfId="0" applyNumberFormat="1" applyFont="1" applyFill="1" applyBorder="1" applyAlignment="1" applyProtection="1">
      <alignment horizontal="left" vertical="center" shrinkToFit="1"/>
      <protection locked="0"/>
    </xf>
    <xf numFmtId="0" fontId="5" fillId="0" borderId="0" xfId="0" applyFont="1" applyFill="1" applyAlignment="1" applyProtection="1">
      <alignment/>
      <protection locked="0"/>
    </xf>
    <xf numFmtId="3" fontId="5" fillId="0" borderId="10" xfId="0" applyNumberFormat="1" applyFont="1" applyFill="1" applyBorder="1" applyAlignment="1" applyProtection="1">
      <alignment horizontal="center" shrinkToFit="1"/>
      <protection hidden="1"/>
    </xf>
    <xf numFmtId="3" fontId="5" fillId="0" borderId="10" xfId="0" applyNumberFormat="1" applyFont="1" applyFill="1" applyBorder="1" applyAlignment="1" applyProtection="1">
      <alignment horizontal="left" vertical="center" shrinkToFit="1"/>
      <protection locked="0"/>
    </xf>
    <xf numFmtId="3" fontId="5" fillId="0" borderId="10" xfId="0" applyNumberFormat="1" applyFont="1" applyFill="1" applyBorder="1" applyAlignment="1" applyProtection="1">
      <alignment horizontal="center"/>
      <protection locked="0"/>
    </xf>
    <xf numFmtId="3" fontId="5" fillId="0" borderId="10" xfId="0" applyNumberFormat="1" applyFont="1" applyFill="1" applyBorder="1" applyAlignment="1" applyProtection="1">
      <alignment/>
      <protection locked="0"/>
    </xf>
    <xf numFmtId="41" fontId="6" fillId="25" borderId="10" xfId="42" applyNumberFormat="1" applyFont="1" applyFill="1" applyBorder="1" applyAlignment="1" applyProtection="1">
      <alignment horizontal="right" shrinkToFit="1"/>
      <protection hidden="1"/>
    </xf>
    <xf numFmtId="41" fontId="6" fillId="0" borderId="10" xfId="42" applyNumberFormat="1" applyFont="1" applyFill="1" applyBorder="1" applyAlignment="1" applyProtection="1">
      <alignment horizontal="right" shrinkToFit="1"/>
      <protection hidden="1"/>
    </xf>
    <xf numFmtId="41" fontId="5" fillId="0" borderId="10" xfId="42" applyNumberFormat="1" applyFont="1" applyFill="1" applyBorder="1" applyAlignment="1" applyProtection="1">
      <alignment horizontal="right" shrinkToFit="1"/>
      <protection hidden="1"/>
    </xf>
    <xf numFmtId="41" fontId="5" fillId="0" borderId="10" xfId="42" applyNumberFormat="1" applyFont="1" applyFill="1" applyBorder="1" applyAlignment="1" applyProtection="1">
      <alignment horizontal="right" shrinkToFit="1"/>
      <protection locked="0"/>
    </xf>
    <xf numFmtId="41" fontId="5" fillId="25" borderId="10" xfId="42" applyNumberFormat="1" applyFont="1" applyFill="1" applyBorder="1" applyAlignment="1" applyProtection="1">
      <alignment horizontal="right" shrinkToFit="1"/>
      <protection hidden="1"/>
    </xf>
    <xf numFmtId="41" fontId="22" fillId="25" borderId="10" xfId="0" applyNumberFormat="1" applyFont="1" applyFill="1" applyBorder="1" applyAlignment="1" applyProtection="1">
      <alignment horizontal="center" vertical="center" shrinkToFit="1"/>
      <protection/>
    </xf>
    <xf numFmtId="41" fontId="3" fillId="25" borderId="10" xfId="0" applyNumberFormat="1" applyFont="1" applyFill="1" applyBorder="1" applyAlignment="1" applyProtection="1">
      <alignment horizontal="right" vertical="center" shrinkToFit="1"/>
      <protection/>
    </xf>
    <xf numFmtId="41" fontId="0" fillId="25" borderId="10" xfId="0" applyNumberFormat="1" applyFont="1" applyFill="1" applyBorder="1" applyAlignment="1">
      <alignment horizontal="right" shrinkToFit="1"/>
    </xf>
    <xf numFmtId="41" fontId="0" fillId="0" borderId="10" xfId="0" applyNumberFormat="1" applyFill="1" applyBorder="1" applyAlignment="1" applyProtection="1">
      <alignment horizontal="right" vertical="center" shrinkToFit="1"/>
      <protection/>
    </xf>
    <xf numFmtId="49" fontId="0" fillId="0" borderId="0" xfId="0" applyNumberFormat="1" applyFont="1" applyFill="1" applyBorder="1" applyAlignment="1">
      <alignment horizontal="center"/>
    </xf>
    <xf numFmtId="49" fontId="0" fillId="0" borderId="0" xfId="0" applyNumberFormat="1" applyFont="1" applyFill="1" applyBorder="1" applyAlignment="1">
      <alignment horizontal="center" wrapText="1"/>
    </xf>
    <xf numFmtId="49" fontId="7" fillId="0" borderId="14"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3" fillId="0" borderId="0" xfId="0" applyNumberFormat="1" applyFont="1" applyFill="1" applyAlignment="1">
      <alignment horizontal="center" wrapText="1"/>
    </xf>
    <xf numFmtId="49" fontId="7" fillId="0" borderId="11" xfId="0" applyNumberFormat="1" applyFont="1" applyFill="1" applyBorder="1" applyAlignment="1">
      <alignment horizontal="center" vertical="center" wrapText="1"/>
    </xf>
    <xf numFmtId="0" fontId="4" fillId="0" borderId="16"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Alignment="1">
      <alignment horizontal="center" wrapText="1"/>
    </xf>
    <xf numFmtId="49" fontId="12" fillId="0" borderId="0" xfId="0" applyNumberFormat="1" applyFont="1" applyFill="1" applyAlignment="1">
      <alignment horizontal="left" wrapText="1"/>
    </xf>
    <xf numFmtId="49" fontId="6" fillId="0" borderId="14"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7" fillId="0" borderId="14" xfId="0" applyNumberFormat="1" applyFont="1" applyFill="1" applyBorder="1" applyAlignment="1">
      <alignment horizontal="center"/>
    </xf>
    <xf numFmtId="49" fontId="7" fillId="0" borderId="15" xfId="0" applyNumberFormat="1" applyFont="1" applyFill="1" applyBorder="1" applyAlignment="1">
      <alignment horizontal="center"/>
    </xf>
    <xf numFmtId="49" fontId="14" fillId="0" borderId="0" xfId="0" applyNumberFormat="1" applyFont="1" applyFill="1" applyBorder="1" applyAlignment="1">
      <alignment horizontal="center" wrapText="1"/>
    </xf>
    <xf numFmtId="49" fontId="12" fillId="0" borderId="0" xfId="0" applyNumberFormat="1" applyFont="1" applyFill="1" applyAlignment="1">
      <alignment/>
    </xf>
    <xf numFmtId="49" fontId="14" fillId="0" borderId="17" xfId="0" applyNumberFormat="1" applyFont="1" applyFill="1" applyBorder="1" applyAlignment="1">
      <alignment horizontal="center"/>
    </xf>
    <xf numFmtId="49" fontId="13" fillId="0" borderId="0" xfId="0" applyNumberFormat="1" applyFont="1" applyFill="1" applyBorder="1" applyAlignment="1">
      <alignment horizontal="center"/>
    </xf>
    <xf numFmtId="49" fontId="17" fillId="0" borderId="0" xfId="0" applyNumberFormat="1" applyFont="1" applyFill="1" applyAlignment="1">
      <alignment horizontal="center"/>
    </xf>
    <xf numFmtId="0" fontId="7" fillId="0" borderId="18" xfId="0" applyNumberFormat="1" applyFont="1" applyFill="1" applyBorder="1" applyAlignment="1">
      <alignment horizontal="center" vertical="center" wrapText="1"/>
    </xf>
    <xf numFmtId="0" fontId="7" fillId="0" borderId="19" xfId="0" applyNumberFormat="1" applyFont="1" applyFill="1" applyBorder="1" applyAlignment="1">
      <alignment horizontal="center" vertical="center" wrapText="1"/>
    </xf>
    <xf numFmtId="0" fontId="7" fillId="0" borderId="20"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distributed" wrapText="1"/>
    </xf>
    <xf numFmtId="0" fontId="4" fillId="0" borderId="15" xfId="0" applyFont="1" applyFill="1" applyBorder="1" applyAlignment="1">
      <alignment horizontal="center" vertical="distributed"/>
    </xf>
    <xf numFmtId="49" fontId="7" fillId="0" borderId="22" xfId="0" applyNumberFormat="1" applyFont="1" applyFill="1" applyBorder="1" applyAlignment="1">
      <alignment horizontal="center" vertical="center" wrapText="1"/>
    </xf>
    <xf numFmtId="49" fontId="21" fillId="24" borderId="19" xfId="0" applyNumberFormat="1" applyFont="1" applyFill="1" applyBorder="1" applyAlignment="1">
      <alignment horizontal="center" vertical="center" wrapText="1"/>
    </xf>
    <xf numFmtId="49" fontId="21" fillId="24" borderId="21" xfId="0" applyNumberFormat="1" applyFont="1" applyFill="1" applyBorder="1" applyAlignment="1">
      <alignment horizontal="center" vertical="center" wrapText="1"/>
    </xf>
    <xf numFmtId="49" fontId="21" fillId="24" borderId="23" xfId="0" applyNumberFormat="1" applyFont="1" applyFill="1" applyBorder="1" applyAlignment="1">
      <alignment horizontal="center" vertical="center" wrapText="1"/>
    </xf>
    <xf numFmtId="49" fontId="0" fillId="24" borderId="12" xfId="0" applyNumberFormat="1" applyFont="1" applyFill="1" applyBorder="1" applyAlignment="1">
      <alignment horizontal="center"/>
    </xf>
    <xf numFmtId="49" fontId="14" fillId="24" borderId="0" xfId="0" applyNumberFormat="1" applyFont="1" applyFill="1" applyBorder="1" applyAlignment="1">
      <alignment horizontal="center" wrapText="1"/>
    </xf>
    <xf numFmtId="49" fontId="13" fillId="24" borderId="0" xfId="0" applyNumberFormat="1" applyFont="1" applyFill="1" applyBorder="1" applyAlignment="1">
      <alignment horizontal="center" wrapText="1"/>
    </xf>
    <xf numFmtId="49" fontId="3" fillId="24" borderId="14" xfId="0" applyNumberFormat="1" applyFont="1" applyFill="1" applyBorder="1" applyAlignment="1" applyProtection="1">
      <alignment horizontal="center" vertical="center" wrapText="1"/>
      <protection/>
    </xf>
    <xf numFmtId="49" fontId="3" fillId="24" borderId="15" xfId="0" applyNumberFormat="1" applyFont="1" applyFill="1" applyBorder="1" applyAlignment="1" applyProtection="1">
      <alignment horizontal="center" vertical="center" wrapText="1"/>
      <protection/>
    </xf>
    <xf numFmtId="49" fontId="8" fillId="24" borderId="11" xfId="0" applyNumberFormat="1" applyFont="1" applyFill="1" applyBorder="1" applyAlignment="1" applyProtection="1">
      <alignment horizontal="center" vertical="center" wrapText="1"/>
      <protection/>
    </xf>
    <xf numFmtId="49" fontId="8" fillId="24" borderId="16" xfId="0" applyNumberFormat="1" applyFont="1" applyFill="1" applyBorder="1" applyAlignment="1">
      <alignment horizontal="center" vertical="center" wrapText="1"/>
    </xf>
    <xf numFmtId="49" fontId="8" fillId="24" borderId="13" xfId="0" applyNumberFormat="1" applyFont="1" applyFill="1" applyBorder="1" applyAlignment="1">
      <alignment horizontal="center" vertical="center" wrapText="1"/>
    </xf>
    <xf numFmtId="49" fontId="21" fillId="24" borderId="11" xfId="0" applyNumberFormat="1" applyFont="1" applyFill="1" applyBorder="1" applyAlignment="1">
      <alignment horizontal="center" vertical="center" wrapText="1"/>
    </xf>
    <xf numFmtId="49" fontId="21" fillId="24" borderId="16" xfId="0" applyNumberFormat="1" applyFont="1" applyFill="1" applyBorder="1" applyAlignment="1">
      <alignment horizontal="center" vertical="center" wrapText="1"/>
    </xf>
    <xf numFmtId="49" fontId="21" fillId="24" borderId="13" xfId="0" applyNumberFormat="1" applyFont="1" applyFill="1" applyBorder="1" applyAlignment="1">
      <alignment horizontal="center" vertical="center" wrapText="1"/>
    </xf>
    <xf numFmtId="49" fontId="21" fillId="24" borderId="18" xfId="0" applyNumberFormat="1" applyFont="1" applyFill="1" applyBorder="1" applyAlignment="1" applyProtection="1">
      <alignment horizontal="center" vertical="center" wrapText="1"/>
      <protection/>
    </xf>
    <xf numFmtId="49" fontId="21" fillId="24" borderId="17" xfId="0" applyNumberFormat="1" applyFont="1" applyFill="1" applyBorder="1" applyAlignment="1" applyProtection="1">
      <alignment horizontal="center" vertical="center" wrapText="1"/>
      <protection/>
    </xf>
    <xf numFmtId="49" fontId="21" fillId="24" borderId="19" xfId="0" applyNumberFormat="1" applyFont="1" applyFill="1" applyBorder="1" applyAlignment="1" applyProtection="1">
      <alignment horizontal="center" vertical="center" wrapText="1"/>
      <protection/>
    </xf>
    <xf numFmtId="49" fontId="21" fillId="24" borderId="14" xfId="0" applyNumberFormat="1" applyFont="1" applyFill="1" applyBorder="1" applyAlignment="1" applyProtection="1">
      <alignment horizontal="center" vertical="center" wrapText="1"/>
      <protection/>
    </xf>
    <xf numFmtId="49" fontId="21" fillId="24" borderId="22" xfId="0" applyNumberFormat="1" applyFont="1" applyFill="1" applyBorder="1" applyAlignment="1" applyProtection="1">
      <alignment horizontal="center" vertical="center" wrapText="1"/>
      <protection/>
    </xf>
    <xf numFmtId="49" fontId="21" fillId="24" borderId="15" xfId="0" applyNumberFormat="1" applyFont="1" applyFill="1" applyBorder="1" applyAlignment="1" applyProtection="1">
      <alignment horizontal="center" vertical="center" wrapText="1"/>
      <protection/>
    </xf>
    <xf numFmtId="49" fontId="6" fillId="24" borderId="14" xfId="0" applyNumberFormat="1" applyFont="1" applyFill="1" applyBorder="1" applyAlignment="1" applyProtection="1">
      <alignment horizontal="center" vertical="center" wrapText="1"/>
      <protection/>
    </xf>
    <xf numFmtId="49" fontId="6" fillId="24" borderId="15" xfId="0" applyNumberFormat="1" applyFont="1" applyFill="1" applyBorder="1" applyAlignment="1" applyProtection="1">
      <alignment horizontal="center" vertical="center" wrapText="1"/>
      <protection/>
    </xf>
    <xf numFmtId="49" fontId="0" fillId="24" borderId="0" xfId="0" applyNumberFormat="1" applyFont="1" applyFill="1" applyAlignment="1">
      <alignment horizontal="left"/>
    </xf>
    <xf numFmtId="49" fontId="11" fillId="24" borderId="14" xfId="0" applyNumberFormat="1" applyFont="1" applyFill="1" applyBorder="1" applyAlignment="1" applyProtection="1">
      <alignment horizontal="center" vertical="center" wrapText="1"/>
      <protection/>
    </xf>
    <xf numFmtId="49" fontId="11" fillId="24" borderId="22" xfId="0" applyNumberFormat="1" applyFont="1" applyFill="1" applyBorder="1" applyAlignment="1">
      <alignment horizontal="center" vertical="center" wrapText="1"/>
    </xf>
    <xf numFmtId="49" fontId="11" fillId="24" borderId="15" xfId="0" applyNumberFormat="1" applyFont="1" applyFill="1" applyBorder="1" applyAlignment="1">
      <alignment horizontal="center" vertical="center" wrapText="1"/>
    </xf>
    <xf numFmtId="49" fontId="21" fillId="24" borderId="11" xfId="0" applyNumberFormat="1" applyFont="1" applyFill="1" applyBorder="1" applyAlignment="1" applyProtection="1">
      <alignment horizontal="center" vertical="center" wrapText="1"/>
      <protection/>
    </xf>
    <xf numFmtId="49" fontId="21" fillId="24" borderId="24" xfId="0" applyNumberFormat="1" applyFont="1" applyFill="1" applyBorder="1" applyAlignment="1">
      <alignment horizontal="center" vertical="center" wrapText="1"/>
    </xf>
    <xf numFmtId="49" fontId="13" fillId="24" borderId="0" xfId="0" applyNumberFormat="1" applyFont="1" applyFill="1" applyAlignment="1">
      <alignment horizontal="center"/>
    </xf>
    <xf numFmtId="49" fontId="13" fillId="24" borderId="0" xfId="0" applyNumberFormat="1" applyFont="1" applyFill="1" applyAlignment="1">
      <alignment horizontal="center" wrapText="1"/>
    </xf>
    <xf numFmtId="1" fontId="6" fillId="24" borderId="14" xfId="0" applyNumberFormat="1" applyFont="1" applyFill="1" applyBorder="1" applyAlignment="1">
      <alignment horizontal="center" vertical="center"/>
    </xf>
    <xf numFmtId="1" fontId="6" fillId="24" borderId="22" xfId="0" applyNumberFormat="1" applyFont="1" applyFill="1" applyBorder="1" applyAlignment="1">
      <alignment horizontal="center" vertical="center"/>
    </xf>
    <xf numFmtId="1" fontId="6" fillId="24" borderId="15" xfId="0" applyNumberFormat="1" applyFont="1" applyFill="1" applyBorder="1" applyAlignment="1">
      <alignment horizontal="center" vertical="center"/>
    </xf>
    <xf numFmtId="49" fontId="21" fillId="24" borderId="10" xfId="0" applyNumberFormat="1" applyFont="1" applyFill="1" applyBorder="1" applyAlignment="1" applyProtection="1">
      <alignment horizontal="center" vertical="center" wrapText="1"/>
      <protection/>
    </xf>
    <xf numFmtId="49" fontId="21" fillId="24" borderId="13" xfId="0" applyNumberFormat="1" applyFont="1" applyFill="1" applyBorder="1" applyAlignment="1" applyProtection="1">
      <alignment horizontal="center" vertical="center" wrapText="1"/>
      <protection/>
    </xf>
    <xf numFmtId="49" fontId="21" fillId="24" borderId="10" xfId="0" applyNumberFormat="1" applyFont="1" applyFill="1" applyBorder="1" applyAlignment="1">
      <alignment horizontal="center" vertical="center" wrapText="1"/>
    </xf>
    <xf numFmtId="49" fontId="0" fillId="24" borderId="0" xfId="0" applyNumberFormat="1" applyFont="1" applyFill="1" applyBorder="1" applyAlignment="1">
      <alignment horizontal="center" wrapText="1"/>
    </xf>
    <xf numFmtId="0" fontId="7" fillId="24" borderId="18" xfId="0" applyNumberFormat="1" applyFont="1" applyFill="1" applyBorder="1" applyAlignment="1">
      <alignment horizontal="center" vertical="center" wrapText="1"/>
    </xf>
    <xf numFmtId="0" fontId="7" fillId="24" borderId="19" xfId="0" applyNumberFormat="1" applyFont="1" applyFill="1" applyBorder="1" applyAlignment="1">
      <alignment horizontal="center" vertical="center" wrapText="1"/>
    </xf>
    <xf numFmtId="0" fontId="7" fillId="24" borderId="20" xfId="0" applyNumberFormat="1" applyFont="1" applyFill="1" applyBorder="1" applyAlignment="1">
      <alignment horizontal="center" vertical="center" wrapText="1"/>
    </xf>
    <xf numFmtId="0" fontId="7" fillId="24" borderId="21" xfId="0" applyNumberFormat="1" applyFont="1" applyFill="1" applyBorder="1" applyAlignment="1">
      <alignment horizontal="center" vertical="center" wrapText="1"/>
    </xf>
    <xf numFmtId="0" fontId="7" fillId="24" borderId="24" xfId="0" applyNumberFormat="1" applyFont="1" applyFill="1" applyBorder="1" applyAlignment="1">
      <alignment horizontal="center" vertical="center" wrapText="1"/>
    </xf>
    <xf numFmtId="0" fontId="7" fillId="24" borderId="23" xfId="0" applyNumberFormat="1" applyFont="1" applyFill="1" applyBorder="1" applyAlignment="1">
      <alignment horizontal="center" vertical="center" wrapText="1"/>
    </xf>
    <xf numFmtId="49" fontId="13" fillId="24" borderId="0" xfId="0" applyNumberFormat="1" applyFont="1" applyFill="1" applyBorder="1" applyAlignment="1">
      <alignment horizontal="center" vertical="center"/>
    </xf>
    <xf numFmtId="49" fontId="21" fillId="24" borderId="18" xfId="0" applyNumberFormat="1" applyFont="1" applyFill="1" applyBorder="1" applyAlignment="1">
      <alignment horizontal="center" vertical="center" wrapText="1"/>
    </xf>
    <xf numFmtId="49" fontId="21" fillId="24" borderId="20" xfId="0" applyNumberFormat="1" applyFont="1" applyFill="1" applyBorder="1" applyAlignment="1">
      <alignment horizontal="center" vertical="center" wrapText="1"/>
    </xf>
    <xf numFmtId="49" fontId="14" fillId="24" borderId="0" xfId="0" applyNumberFormat="1" applyFont="1" applyFill="1" applyAlignment="1">
      <alignment horizontal="center"/>
    </xf>
    <xf numFmtId="49" fontId="4" fillId="24" borderId="0" xfId="0" applyNumberFormat="1" applyFont="1" applyFill="1" applyAlignment="1">
      <alignment horizontal="left" wrapText="1"/>
    </xf>
    <xf numFmtId="49" fontId="14" fillId="24" borderId="17" xfId="0" applyNumberFormat="1" applyFont="1" applyFill="1" applyBorder="1" applyAlignment="1">
      <alignment horizontal="center" vertical="center"/>
    </xf>
    <xf numFmtId="49" fontId="4" fillId="24" borderId="0" xfId="0" applyNumberFormat="1" applyFont="1" applyFill="1" applyAlignment="1">
      <alignment horizontal="left"/>
    </xf>
    <xf numFmtId="49" fontId="0" fillId="24" borderId="0" xfId="0" applyNumberFormat="1" applyFont="1" applyFill="1" applyAlignment="1">
      <alignment horizontal="center"/>
    </xf>
    <xf numFmtId="41" fontId="22" fillId="25" borderId="10" xfId="0" applyNumberFormat="1" applyFont="1" applyFill="1" applyBorder="1" applyAlignment="1" applyProtection="1">
      <alignment horizontal="right" vertical="center" shrinkToFit="1"/>
      <protection/>
    </xf>
    <xf numFmtId="41" fontId="0" fillId="25" borderId="10" xfId="0" applyNumberFormat="1" applyFill="1" applyBorder="1" applyAlignment="1" applyProtection="1">
      <alignment horizontal="right" vertical="center" shrinkToFi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40017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40017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3" name="Text Box 1"/>
        <xdr:cNvSpPr txBox="1">
          <a:spLocks noChangeArrowheads="1"/>
        </xdr:cNvSpPr>
      </xdr:nvSpPr>
      <xdr:spPr>
        <a:xfrm>
          <a:off x="140017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4859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4859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82" t="s">
        <v>14</v>
      </c>
      <c r="B1" s="82"/>
      <c r="C1" s="79" t="s">
        <v>51</v>
      </c>
      <c r="D1" s="79"/>
      <c r="E1" s="79"/>
      <c r="F1" s="75" t="s">
        <v>47</v>
      </c>
      <c r="G1" s="75"/>
      <c r="H1" s="75"/>
    </row>
    <row r="2" spans="1:8" ht="33.75" customHeight="1">
      <c r="A2" s="83" t="s">
        <v>54</v>
      </c>
      <c r="B2" s="83"/>
      <c r="C2" s="79"/>
      <c r="D2" s="79"/>
      <c r="E2" s="79"/>
      <c r="F2" s="76" t="s">
        <v>48</v>
      </c>
      <c r="G2" s="76"/>
      <c r="H2" s="76"/>
    </row>
    <row r="3" spans="1:8" ht="19.5" customHeight="1">
      <c r="A3" s="4" t="s">
        <v>42</v>
      </c>
      <c r="B3" s="4"/>
      <c r="C3" s="22"/>
      <c r="D3" s="22"/>
      <c r="E3" s="22"/>
      <c r="F3" s="76" t="s">
        <v>49</v>
      </c>
      <c r="G3" s="76"/>
      <c r="H3" s="76"/>
    </row>
    <row r="4" spans="1:8" s="5" customFormat="1" ht="19.5" customHeight="1">
      <c r="A4" s="4"/>
      <c r="B4" s="4"/>
      <c r="D4" s="6"/>
      <c r="F4" s="7" t="s">
        <v>50</v>
      </c>
      <c r="G4" s="7"/>
      <c r="H4" s="7"/>
    </row>
    <row r="5" spans="1:8" s="21" customFormat="1" ht="36" customHeight="1">
      <c r="A5" s="94" t="s">
        <v>38</v>
      </c>
      <c r="B5" s="95"/>
      <c r="C5" s="98" t="s">
        <v>45</v>
      </c>
      <c r="D5" s="99"/>
      <c r="E5" s="100" t="s">
        <v>44</v>
      </c>
      <c r="F5" s="100"/>
      <c r="G5" s="100"/>
      <c r="H5" s="78"/>
    </row>
    <row r="6" spans="1:8" s="21" customFormat="1" ht="20.25" customHeight="1">
      <c r="A6" s="96"/>
      <c r="B6" s="97"/>
      <c r="C6" s="80" t="s">
        <v>2</v>
      </c>
      <c r="D6" s="80" t="s">
        <v>52</v>
      </c>
      <c r="E6" s="77" t="s">
        <v>46</v>
      </c>
      <c r="F6" s="78"/>
      <c r="G6" s="77" t="s">
        <v>53</v>
      </c>
      <c r="H6" s="78"/>
    </row>
    <row r="7" spans="1:8" s="21" customFormat="1" ht="52.5" customHeight="1">
      <c r="A7" s="96"/>
      <c r="B7" s="97"/>
      <c r="C7" s="81"/>
      <c r="D7" s="81"/>
      <c r="E7" s="3" t="s">
        <v>2</v>
      </c>
      <c r="F7" s="3" t="s">
        <v>6</v>
      </c>
      <c r="G7" s="3" t="s">
        <v>2</v>
      </c>
      <c r="H7" s="3" t="s">
        <v>6</v>
      </c>
    </row>
    <row r="8" spans="1:8" ht="15" customHeight="1">
      <c r="A8" s="85" t="s">
        <v>4</v>
      </c>
      <c r="B8" s="86"/>
      <c r="C8" s="8">
        <v>1</v>
      </c>
      <c r="D8" s="8" t="s">
        <v>27</v>
      </c>
      <c r="E8" s="8" t="s">
        <v>28</v>
      </c>
      <c r="F8" s="8" t="s">
        <v>39</v>
      </c>
      <c r="G8" s="8" t="s">
        <v>40</v>
      </c>
      <c r="H8" s="8" t="s">
        <v>41</v>
      </c>
    </row>
    <row r="9" spans="1:8" ht="26.25" customHeight="1">
      <c r="A9" s="87" t="s">
        <v>19</v>
      </c>
      <c r="B9" s="88"/>
      <c r="C9" s="8"/>
      <c r="D9" s="8"/>
      <c r="E9" s="8"/>
      <c r="F9" s="8"/>
      <c r="G9" s="8"/>
      <c r="H9" s="8"/>
    </row>
    <row r="10" spans="1:8" ht="24.75" customHeight="1">
      <c r="A10" s="9" t="s">
        <v>0</v>
      </c>
      <c r="B10" s="10" t="s">
        <v>7</v>
      </c>
      <c r="C10" s="2"/>
      <c r="D10" s="11"/>
      <c r="E10" s="11"/>
      <c r="F10" s="11"/>
      <c r="G10" s="11"/>
      <c r="H10" s="11"/>
    </row>
    <row r="11" spans="1:8" ht="24.75" customHeight="1">
      <c r="A11" s="12" t="s">
        <v>1</v>
      </c>
      <c r="B11" s="13" t="s">
        <v>8</v>
      </c>
      <c r="C11" s="2"/>
      <c r="D11" s="11"/>
      <c r="E11" s="11"/>
      <c r="F11" s="11"/>
      <c r="G11" s="11"/>
      <c r="H11" s="11"/>
    </row>
    <row r="12" spans="1:8" ht="24.75" customHeight="1">
      <c r="A12" s="14" t="s">
        <v>26</v>
      </c>
      <c r="B12" s="2" t="s">
        <v>9</v>
      </c>
      <c r="C12" s="2"/>
      <c r="D12" s="11"/>
      <c r="E12" s="11"/>
      <c r="F12" s="11"/>
      <c r="G12" s="11"/>
      <c r="H12" s="11"/>
    </row>
    <row r="13" spans="1:8" ht="24.75" customHeight="1">
      <c r="A13" s="14" t="s">
        <v>27</v>
      </c>
      <c r="B13" s="2" t="s">
        <v>9</v>
      </c>
      <c r="C13" s="2"/>
      <c r="D13" s="11"/>
      <c r="E13" s="11"/>
      <c r="F13" s="11"/>
      <c r="G13" s="11"/>
      <c r="H13" s="11"/>
    </row>
    <row r="14" spans="1:8" ht="24.75" customHeight="1">
      <c r="A14" s="14" t="s">
        <v>28</v>
      </c>
      <c r="B14" s="2" t="s">
        <v>9</v>
      </c>
      <c r="C14" s="2"/>
      <c r="D14" s="11"/>
      <c r="E14" s="11"/>
      <c r="F14" s="11"/>
      <c r="G14" s="11"/>
      <c r="H14" s="11"/>
    </row>
    <row r="15" spans="1:8" ht="24.75" customHeight="1">
      <c r="A15" s="14" t="s">
        <v>11</v>
      </c>
      <c r="B15" s="23" t="s">
        <v>11</v>
      </c>
      <c r="C15" s="15"/>
      <c r="D15" s="16"/>
      <c r="E15" s="16"/>
      <c r="F15" s="16"/>
      <c r="G15" s="16"/>
      <c r="H15" s="16"/>
    </row>
    <row r="16" spans="2:8" ht="16.5" customHeight="1">
      <c r="B16" s="89" t="s">
        <v>37</v>
      </c>
      <c r="C16" s="89"/>
      <c r="D16" s="24"/>
      <c r="E16" s="91" t="s">
        <v>12</v>
      </c>
      <c r="F16" s="91"/>
      <c r="G16" s="91"/>
      <c r="H16" s="91"/>
    </row>
    <row r="17" spans="2:8" ht="15.75" customHeight="1">
      <c r="B17" s="89"/>
      <c r="C17" s="89"/>
      <c r="D17" s="24"/>
      <c r="E17" s="92" t="s">
        <v>21</v>
      </c>
      <c r="F17" s="92"/>
      <c r="G17" s="92"/>
      <c r="H17" s="92"/>
    </row>
    <row r="18" spans="2:8" s="25" customFormat="1" ht="15.75" customHeight="1">
      <c r="B18" s="89"/>
      <c r="C18" s="89"/>
      <c r="D18" s="26"/>
      <c r="E18" s="93" t="s">
        <v>36</v>
      </c>
      <c r="F18" s="93"/>
      <c r="G18" s="93"/>
      <c r="H18" s="93"/>
    </row>
    <row r="20" ht="15.75">
      <c r="B20" s="17"/>
    </row>
    <row r="22" ht="15.75" hidden="1">
      <c r="A22" s="18" t="s">
        <v>24</v>
      </c>
    </row>
    <row r="23" spans="1:3" ht="15.75" hidden="1">
      <c r="A23" s="19"/>
      <c r="B23" s="90" t="s">
        <v>32</v>
      </c>
      <c r="C23" s="90"/>
    </row>
    <row r="24" spans="1:8" ht="15.75" customHeight="1" hidden="1">
      <c r="A24" s="20" t="s">
        <v>13</v>
      </c>
      <c r="B24" s="84" t="s">
        <v>34</v>
      </c>
      <c r="C24" s="84"/>
      <c r="D24" s="20"/>
      <c r="E24" s="20"/>
      <c r="F24" s="20"/>
      <c r="G24" s="20"/>
      <c r="H24" s="20"/>
    </row>
    <row r="25" spans="1:8" ht="15" customHeight="1" hidden="1">
      <c r="A25" s="20"/>
      <c r="B25" s="84" t="s">
        <v>35</v>
      </c>
      <c r="C25" s="84"/>
      <c r="D25" s="84"/>
      <c r="E25" s="20"/>
      <c r="F25" s="20"/>
      <c r="G25" s="20"/>
      <c r="H25" s="20"/>
    </row>
    <row r="26" spans="2:3" ht="15.75">
      <c r="B26" s="21"/>
      <c r="C26" s="21"/>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A1:B1"/>
    <mergeCell ref="F1:H1"/>
    <mergeCell ref="A2:B2"/>
    <mergeCell ref="F2:H2"/>
    <mergeCell ref="F3:H3"/>
    <mergeCell ref="G6:H6"/>
    <mergeCell ref="C1:E2"/>
    <mergeCell ref="C6:C7"/>
  </mergeCells>
  <printOptions/>
  <pageMargins left="0.7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4"/>
  </sheetPr>
  <dimension ref="A1:AD71"/>
  <sheetViews>
    <sheetView zoomScalePageLayoutView="0" workbookViewId="0" topLeftCell="A1">
      <selection activeCell="C13" sqref="C13"/>
    </sheetView>
  </sheetViews>
  <sheetFormatPr defaultColWidth="9.00390625" defaultRowHeight="15.75"/>
  <cols>
    <col min="1" max="1" width="3.50390625" style="29" customWidth="1"/>
    <col min="2" max="2" width="14.875" style="29" customWidth="1"/>
    <col min="3" max="3" width="11.00390625" style="29" customWidth="1"/>
    <col min="4" max="5" width="8.125" style="29" customWidth="1"/>
    <col min="6" max="6" width="5.50390625" style="29" customWidth="1"/>
    <col min="7" max="7" width="6.125" style="29" customWidth="1"/>
    <col min="8" max="8" width="8.75390625" style="29" customWidth="1"/>
    <col min="9" max="9" width="8.00390625" style="29" customWidth="1"/>
    <col min="10" max="10" width="6.875" style="29" customWidth="1"/>
    <col min="11" max="11" width="5.125" style="29" customWidth="1"/>
    <col min="12" max="12" width="4.50390625" style="29" customWidth="1"/>
    <col min="13" max="13" width="6.375" style="29" customWidth="1"/>
    <col min="14" max="14" width="4.75390625" style="29" customWidth="1"/>
    <col min="15" max="15" width="4.875" style="29" customWidth="1"/>
    <col min="16" max="16" width="5.00390625" style="29" customWidth="1"/>
    <col min="17" max="17" width="5.125" style="29" customWidth="1"/>
    <col min="18" max="18" width="12.375" style="29" customWidth="1"/>
    <col min="19" max="19" width="7.00390625" style="29" customWidth="1"/>
    <col min="20" max="20" width="4.25390625" style="29" customWidth="1"/>
    <col min="21" max="16384" width="9.00390625" style="29" customWidth="1"/>
  </cols>
  <sheetData>
    <row r="1" spans="1:21" ht="20.25" customHeight="1">
      <c r="A1" s="32" t="s">
        <v>16</v>
      </c>
      <c r="B1" s="32"/>
      <c r="C1" s="32"/>
      <c r="E1" s="129" t="s">
        <v>80</v>
      </c>
      <c r="F1" s="129"/>
      <c r="G1" s="129"/>
      <c r="H1" s="129"/>
      <c r="I1" s="129"/>
      <c r="J1" s="129"/>
      <c r="K1" s="129"/>
      <c r="L1" s="129"/>
      <c r="M1" s="129"/>
      <c r="N1" s="129"/>
      <c r="O1" s="129"/>
      <c r="P1" s="129"/>
      <c r="Q1" s="35" t="s">
        <v>81</v>
      </c>
      <c r="R1" s="35"/>
      <c r="S1" s="35"/>
      <c r="T1" s="35"/>
      <c r="U1" s="31"/>
    </row>
    <row r="2" spans="1:21" ht="17.25" customHeight="1">
      <c r="A2" s="123" t="s">
        <v>87</v>
      </c>
      <c r="B2" s="123"/>
      <c r="C2" s="123"/>
      <c r="D2" s="123"/>
      <c r="E2" s="130" t="s">
        <v>20</v>
      </c>
      <c r="F2" s="130"/>
      <c r="G2" s="130"/>
      <c r="H2" s="130"/>
      <c r="I2" s="130"/>
      <c r="J2" s="130"/>
      <c r="K2" s="130"/>
      <c r="L2" s="130"/>
      <c r="M2" s="130"/>
      <c r="N2" s="130"/>
      <c r="O2" s="130"/>
      <c r="P2" s="130"/>
      <c r="Q2" s="137" t="s">
        <v>85</v>
      </c>
      <c r="R2" s="137"/>
      <c r="S2" s="137"/>
      <c r="T2" s="137"/>
      <c r="U2" s="42"/>
    </row>
    <row r="3" spans="1:21" ht="14.25" customHeight="1">
      <c r="A3" s="123" t="s">
        <v>88</v>
      </c>
      <c r="B3" s="123"/>
      <c r="C3" s="123"/>
      <c r="D3" s="123"/>
      <c r="E3" s="147" t="s">
        <v>139</v>
      </c>
      <c r="F3" s="147"/>
      <c r="G3" s="147"/>
      <c r="H3" s="147"/>
      <c r="I3" s="147"/>
      <c r="J3" s="147"/>
      <c r="K3" s="147"/>
      <c r="L3" s="147"/>
      <c r="M3" s="147"/>
      <c r="N3" s="147"/>
      <c r="O3" s="147"/>
      <c r="P3" s="147"/>
      <c r="Q3" s="35" t="s">
        <v>82</v>
      </c>
      <c r="R3" s="36"/>
      <c r="S3" s="35"/>
      <c r="T3" s="35"/>
      <c r="U3" s="35"/>
    </row>
    <row r="4" spans="1:21" ht="14.25" customHeight="1">
      <c r="A4" s="32" t="s">
        <v>66</v>
      </c>
      <c r="B4" s="32"/>
      <c r="C4" s="32"/>
      <c r="D4" s="32"/>
      <c r="E4" s="32"/>
      <c r="F4" s="32"/>
      <c r="G4" s="32"/>
      <c r="H4" s="32"/>
      <c r="I4" s="32"/>
      <c r="J4" s="32"/>
      <c r="K4" s="32"/>
      <c r="L4" s="32"/>
      <c r="M4" s="32"/>
      <c r="N4" s="32"/>
      <c r="O4" s="51"/>
      <c r="P4" s="51"/>
      <c r="Q4" s="137" t="s">
        <v>22</v>
      </c>
      <c r="R4" s="137"/>
      <c r="S4" s="137"/>
      <c r="T4" s="137"/>
      <c r="U4" s="42"/>
    </row>
    <row r="5" spans="2:21" ht="15" customHeight="1">
      <c r="B5" s="52"/>
      <c r="C5" s="52"/>
      <c r="Q5" s="104" t="s">
        <v>61</v>
      </c>
      <c r="R5" s="104"/>
      <c r="S5" s="104"/>
      <c r="T5" s="104"/>
      <c r="U5" s="31"/>
    </row>
    <row r="6" spans="1:20" ht="22.5" customHeight="1">
      <c r="A6" s="138" t="s">
        <v>38</v>
      </c>
      <c r="B6" s="139"/>
      <c r="C6" s="124" t="s">
        <v>67</v>
      </c>
      <c r="D6" s="125"/>
      <c r="E6" s="126"/>
      <c r="F6" s="145" t="s">
        <v>56</v>
      </c>
      <c r="G6" s="112" t="s">
        <v>68</v>
      </c>
      <c r="H6" s="131" t="s">
        <v>57</v>
      </c>
      <c r="I6" s="132"/>
      <c r="J6" s="132"/>
      <c r="K6" s="132"/>
      <c r="L6" s="132"/>
      <c r="M6" s="132"/>
      <c r="N6" s="132"/>
      <c r="O6" s="132"/>
      <c r="P6" s="132"/>
      <c r="Q6" s="132"/>
      <c r="R6" s="133"/>
      <c r="S6" s="127" t="s">
        <v>69</v>
      </c>
      <c r="T6" s="109" t="s">
        <v>83</v>
      </c>
    </row>
    <row r="7" spans="1:30" s="44" customFormat="1" ht="16.5" customHeight="1">
      <c r="A7" s="140"/>
      <c r="B7" s="141"/>
      <c r="C7" s="127" t="s">
        <v>25</v>
      </c>
      <c r="D7" s="115" t="s">
        <v>5</v>
      </c>
      <c r="E7" s="101"/>
      <c r="F7" s="146"/>
      <c r="G7" s="113"/>
      <c r="H7" s="112" t="s">
        <v>18</v>
      </c>
      <c r="I7" s="115" t="s">
        <v>58</v>
      </c>
      <c r="J7" s="116"/>
      <c r="K7" s="116"/>
      <c r="L7" s="116"/>
      <c r="M7" s="116"/>
      <c r="N7" s="116"/>
      <c r="O7" s="116"/>
      <c r="P7" s="116"/>
      <c r="Q7" s="117"/>
      <c r="R7" s="101" t="s">
        <v>71</v>
      </c>
      <c r="S7" s="113"/>
      <c r="T7" s="110"/>
      <c r="U7" s="35"/>
      <c r="V7" s="35"/>
      <c r="W7" s="35"/>
      <c r="X7" s="35"/>
      <c r="Y7" s="35"/>
      <c r="Z7" s="35"/>
      <c r="AA7" s="35"/>
      <c r="AB7" s="35"/>
      <c r="AC7" s="35"/>
      <c r="AD7" s="35"/>
    </row>
    <row r="8" spans="1:20" ht="15.75" customHeight="1">
      <c r="A8" s="140"/>
      <c r="B8" s="141"/>
      <c r="C8" s="113"/>
      <c r="D8" s="128"/>
      <c r="E8" s="103"/>
      <c r="F8" s="146"/>
      <c r="G8" s="113"/>
      <c r="H8" s="113"/>
      <c r="I8" s="112" t="s">
        <v>18</v>
      </c>
      <c r="J8" s="118" t="s">
        <v>5</v>
      </c>
      <c r="K8" s="119"/>
      <c r="L8" s="119"/>
      <c r="M8" s="119"/>
      <c r="N8" s="119"/>
      <c r="O8" s="119"/>
      <c r="P8" s="119"/>
      <c r="Q8" s="120"/>
      <c r="R8" s="102"/>
      <c r="S8" s="113"/>
      <c r="T8" s="110"/>
    </row>
    <row r="9" spans="1:20" ht="15.75" customHeight="1">
      <c r="A9" s="140"/>
      <c r="B9" s="141"/>
      <c r="C9" s="113"/>
      <c r="D9" s="127" t="s">
        <v>72</v>
      </c>
      <c r="E9" s="127" t="s">
        <v>73</v>
      </c>
      <c r="F9" s="146"/>
      <c r="G9" s="113"/>
      <c r="H9" s="113"/>
      <c r="I9" s="113"/>
      <c r="J9" s="120" t="s">
        <v>74</v>
      </c>
      <c r="K9" s="134" t="s">
        <v>75</v>
      </c>
      <c r="L9" s="127" t="s">
        <v>62</v>
      </c>
      <c r="M9" s="136" t="s">
        <v>59</v>
      </c>
      <c r="N9" s="112" t="s">
        <v>76</v>
      </c>
      <c r="O9" s="112" t="s">
        <v>60</v>
      </c>
      <c r="P9" s="112" t="s">
        <v>78</v>
      </c>
      <c r="Q9" s="112" t="s">
        <v>79</v>
      </c>
      <c r="R9" s="102"/>
      <c r="S9" s="113"/>
      <c r="T9" s="110"/>
    </row>
    <row r="10" spans="1:20" ht="67.5" customHeight="1">
      <c r="A10" s="142"/>
      <c r="B10" s="143"/>
      <c r="C10" s="114"/>
      <c r="D10" s="114"/>
      <c r="E10" s="114"/>
      <c r="F10" s="128"/>
      <c r="G10" s="114"/>
      <c r="H10" s="114"/>
      <c r="I10" s="114"/>
      <c r="J10" s="120"/>
      <c r="K10" s="134"/>
      <c r="L10" s="135"/>
      <c r="M10" s="136"/>
      <c r="N10" s="114"/>
      <c r="O10" s="114" t="s">
        <v>60</v>
      </c>
      <c r="P10" s="114" t="s">
        <v>78</v>
      </c>
      <c r="Q10" s="114" t="s">
        <v>79</v>
      </c>
      <c r="R10" s="103"/>
      <c r="S10" s="114"/>
      <c r="T10" s="111"/>
    </row>
    <row r="11" spans="1:20" ht="11.25" customHeight="1">
      <c r="A11" s="121" t="s">
        <v>4</v>
      </c>
      <c r="B11" s="122"/>
      <c r="C11" s="53">
        <v>1</v>
      </c>
      <c r="D11" s="53">
        <v>2</v>
      </c>
      <c r="E11" s="53">
        <v>3</v>
      </c>
      <c r="F11" s="53">
        <v>4</v>
      </c>
      <c r="G11" s="53">
        <v>5</v>
      </c>
      <c r="H11" s="53">
        <v>6</v>
      </c>
      <c r="I11" s="53">
        <v>7</v>
      </c>
      <c r="J11" s="53">
        <v>8</v>
      </c>
      <c r="K11" s="53">
        <v>9</v>
      </c>
      <c r="L11" s="53">
        <v>10</v>
      </c>
      <c r="M11" s="53">
        <v>11</v>
      </c>
      <c r="N11" s="53">
        <v>12</v>
      </c>
      <c r="O11" s="53">
        <v>13</v>
      </c>
      <c r="P11" s="53">
        <v>14</v>
      </c>
      <c r="Q11" s="53">
        <v>15</v>
      </c>
      <c r="R11" s="53">
        <v>16</v>
      </c>
      <c r="S11" s="53">
        <v>17</v>
      </c>
      <c r="T11" s="53">
        <v>18</v>
      </c>
    </row>
    <row r="12" spans="1:20" ht="18.75" customHeight="1">
      <c r="A12" s="107" t="s">
        <v>17</v>
      </c>
      <c r="B12" s="108"/>
      <c r="C12" s="71">
        <f>+C13+C19</f>
        <v>573948778.5</v>
      </c>
      <c r="D12" s="71">
        <f aca="true" t="shared" si="0" ref="D12:S12">+D13+D19</f>
        <v>464301123</v>
      </c>
      <c r="E12" s="71">
        <f t="shared" si="0"/>
        <v>109647655.5</v>
      </c>
      <c r="F12" s="71">
        <f>+F13+F19</f>
        <v>836311</v>
      </c>
      <c r="G12" s="71">
        <f t="shared" si="0"/>
        <v>0</v>
      </c>
      <c r="H12" s="66">
        <f aca="true" t="shared" si="1" ref="H12:H19">+I12+R12</f>
        <v>573112467.5</v>
      </c>
      <c r="I12" s="66">
        <f aca="true" t="shared" si="2" ref="I12:I19">+SUM(J12:Q12)</f>
        <v>509644348.5</v>
      </c>
      <c r="J12" s="71">
        <f t="shared" si="0"/>
        <v>25520082.5</v>
      </c>
      <c r="K12" s="71">
        <f t="shared" si="0"/>
        <v>1447645</v>
      </c>
      <c r="L12" s="71">
        <f t="shared" si="0"/>
        <v>0</v>
      </c>
      <c r="M12" s="71">
        <f t="shared" si="0"/>
        <v>127818543</v>
      </c>
      <c r="N12" s="71">
        <f t="shared" si="0"/>
        <v>9225054</v>
      </c>
      <c r="O12" s="71">
        <f t="shared" si="0"/>
        <v>76356035</v>
      </c>
      <c r="P12" s="71">
        <f t="shared" si="0"/>
        <v>0</v>
      </c>
      <c r="Q12" s="71">
        <f t="shared" si="0"/>
        <v>269276989</v>
      </c>
      <c r="R12" s="71">
        <f t="shared" si="0"/>
        <v>63468119</v>
      </c>
      <c r="S12" s="71">
        <f t="shared" si="0"/>
        <v>546144740</v>
      </c>
      <c r="T12" s="54">
        <f aca="true" t="shared" si="3" ref="T12:T18">+SUM(J12:L12)/I12</f>
        <v>0.052914797504126546</v>
      </c>
    </row>
    <row r="13" spans="1:20" ht="16.5" customHeight="1">
      <c r="A13" s="37" t="s">
        <v>0</v>
      </c>
      <c r="B13" s="38" t="s">
        <v>55</v>
      </c>
      <c r="C13" s="66">
        <f aca="true" t="shared" si="4" ref="C13:C19">+SUM(D13:E13)</f>
        <v>339375376</v>
      </c>
      <c r="D13" s="72">
        <f aca="true" t="shared" si="5" ref="D13:S13">+SUM(D14:D18)</f>
        <v>328311809</v>
      </c>
      <c r="E13" s="72">
        <f t="shared" si="5"/>
        <v>11063567</v>
      </c>
      <c r="F13" s="72">
        <f>+SUM(F14:F18)</f>
        <v>583251</v>
      </c>
      <c r="G13" s="72">
        <f t="shared" si="5"/>
        <v>0</v>
      </c>
      <c r="H13" s="66">
        <f t="shared" si="1"/>
        <v>338792125</v>
      </c>
      <c r="I13" s="66">
        <f t="shared" si="2"/>
        <v>335544607</v>
      </c>
      <c r="J13" s="72">
        <f t="shared" si="5"/>
        <v>1179369</v>
      </c>
      <c r="K13" s="72">
        <f t="shared" si="5"/>
        <v>0</v>
      </c>
      <c r="L13" s="72">
        <f t="shared" si="5"/>
        <v>0</v>
      </c>
      <c r="M13" s="72">
        <f t="shared" si="5"/>
        <v>30561238</v>
      </c>
      <c r="N13" s="72">
        <f t="shared" si="5"/>
        <v>7192696</v>
      </c>
      <c r="O13" s="72">
        <f t="shared" si="5"/>
        <v>71543795</v>
      </c>
      <c r="P13" s="72">
        <f t="shared" si="5"/>
        <v>0</v>
      </c>
      <c r="Q13" s="72">
        <f t="shared" si="5"/>
        <v>225067509</v>
      </c>
      <c r="R13" s="72">
        <f t="shared" si="5"/>
        <v>3247518</v>
      </c>
      <c r="S13" s="72">
        <f t="shared" si="5"/>
        <v>337612756</v>
      </c>
      <c r="T13" s="54">
        <f t="shared" si="3"/>
        <v>0.003514790508911383</v>
      </c>
    </row>
    <row r="14" spans="1:20" ht="16.5" customHeight="1">
      <c r="A14" s="55">
        <v>1</v>
      </c>
      <c r="B14" s="40" t="s">
        <v>89</v>
      </c>
      <c r="C14" s="66">
        <f t="shared" si="4"/>
        <v>659209</v>
      </c>
      <c r="D14" s="74">
        <v>590356</v>
      </c>
      <c r="E14" s="74">
        <v>68853</v>
      </c>
      <c r="F14" s="74">
        <v>0</v>
      </c>
      <c r="G14" s="74">
        <v>0</v>
      </c>
      <c r="H14" s="66">
        <f t="shared" si="1"/>
        <v>659209</v>
      </c>
      <c r="I14" s="66">
        <f t="shared" si="2"/>
        <v>95488</v>
      </c>
      <c r="J14" s="74">
        <v>43353</v>
      </c>
      <c r="K14" s="74">
        <v>0</v>
      </c>
      <c r="L14" s="74">
        <v>0</v>
      </c>
      <c r="M14" s="74">
        <v>52134</v>
      </c>
      <c r="N14" s="74">
        <v>0</v>
      </c>
      <c r="O14" s="74">
        <v>0</v>
      </c>
      <c r="P14" s="74">
        <v>0</v>
      </c>
      <c r="Q14" s="74">
        <v>1</v>
      </c>
      <c r="R14" s="74">
        <v>563721</v>
      </c>
      <c r="S14" s="73">
        <f>+SUM(M14:R14)</f>
        <v>615856</v>
      </c>
      <c r="T14" s="54">
        <f t="shared" si="3"/>
        <v>0.4540151642091153</v>
      </c>
    </row>
    <row r="15" spans="1:20" ht="16.5" customHeight="1">
      <c r="A15" s="55">
        <v>2</v>
      </c>
      <c r="B15" s="40" t="s">
        <v>90</v>
      </c>
      <c r="C15" s="66">
        <f t="shared" si="4"/>
        <v>160164446</v>
      </c>
      <c r="D15" s="74">
        <v>159734514</v>
      </c>
      <c r="E15" s="74">
        <v>429932</v>
      </c>
      <c r="F15" s="74">
        <v>367957</v>
      </c>
      <c r="G15" s="74">
        <v>0</v>
      </c>
      <c r="H15" s="66">
        <f t="shared" si="1"/>
        <v>159796489</v>
      </c>
      <c r="I15" s="66">
        <f t="shared" si="2"/>
        <v>158735103</v>
      </c>
      <c r="J15" s="74">
        <v>104721</v>
      </c>
      <c r="K15" s="74">
        <v>0</v>
      </c>
      <c r="L15" s="74">
        <v>0</v>
      </c>
      <c r="M15" s="74">
        <v>2024091</v>
      </c>
      <c r="N15" s="74">
        <v>0</v>
      </c>
      <c r="O15" s="74">
        <v>0</v>
      </c>
      <c r="P15" s="74">
        <v>0</v>
      </c>
      <c r="Q15" s="74">
        <v>156606291</v>
      </c>
      <c r="R15" s="74">
        <v>1061386</v>
      </c>
      <c r="S15" s="73">
        <f>+SUM(M15:R15)</f>
        <v>159691768</v>
      </c>
      <c r="T15" s="54">
        <f t="shared" si="3"/>
        <v>0.0006597217503931692</v>
      </c>
    </row>
    <row r="16" spans="1:20" ht="16.5" customHeight="1">
      <c r="A16" s="55">
        <v>3</v>
      </c>
      <c r="B16" s="40" t="s">
        <v>91</v>
      </c>
      <c r="C16" s="66">
        <f t="shared" si="4"/>
        <v>97217965</v>
      </c>
      <c r="D16" s="74">
        <v>87707993</v>
      </c>
      <c r="E16" s="74">
        <v>9509972</v>
      </c>
      <c r="F16" s="74">
        <v>215294</v>
      </c>
      <c r="G16" s="74">
        <v>0</v>
      </c>
      <c r="H16" s="66">
        <f t="shared" si="1"/>
        <v>97002671</v>
      </c>
      <c r="I16" s="66">
        <f t="shared" si="2"/>
        <v>96463600</v>
      </c>
      <c r="J16" s="74">
        <v>381448</v>
      </c>
      <c r="K16" s="74">
        <v>0</v>
      </c>
      <c r="L16" s="74">
        <v>0</v>
      </c>
      <c r="M16" s="74">
        <v>27917042</v>
      </c>
      <c r="N16" s="74">
        <v>0</v>
      </c>
      <c r="O16" s="74">
        <v>50400</v>
      </c>
      <c r="P16" s="74">
        <v>0</v>
      </c>
      <c r="Q16" s="74">
        <v>68114710</v>
      </c>
      <c r="R16" s="74">
        <v>539071</v>
      </c>
      <c r="S16" s="73">
        <f>+SUM(M16:R16)</f>
        <v>96621223</v>
      </c>
      <c r="T16" s="54">
        <f t="shared" si="3"/>
        <v>0.00395432059346738</v>
      </c>
    </row>
    <row r="17" spans="1:20" ht="16.5" customHeight="1">
      <c r="A17" s="55">
        <v>4</v>
      </c>
      <c r="B17" s="40" t="s">
        <v>92</v>
      </c>
      <c r="C17" s="66">
        <f t="shared" si="4"/>
        <v>79118178</v>
      </c>
      <c r="D17" s="74">
        <v>78490237</v>
      </c>
      <c r="E17" s="74">
        <v>627941</v>
      </c>
      <c r="F17" s="74">
        <v>0</v>
      </c>
      <c r="G17" s="74">
        <v>0</v>
      </c>
      <c r="H17" s="66">
        <f t="shared" si="1"/>
        <v>79118178</v>
      </c>
      <c r="I17" s="66">
        <f t="shared" si="2"/>
        <v>78320644</v>
      </c>
      <c r="J17" s="74">
        <v>247297</v>
      </c>
      <c r="K17" s="74">
        <v>0</v>
      </c>
      <c r="L17" s="74">
        <v>0</v>
      </c>
      <c r="M17" s="74">
        <v>437720</v>
      </c>
      <c r="N17" s="74">
        <v>6142232</v>
      </c>
      <c r="O17" s="74">
        <v>71493395</v>
      </c>
      <c r="P17" s="74">
        <v>0</v>
      </c>
      <c r="Q17" s="74">
        <v>0</v>
      </c>
      <c r="R17" s="74">
        <v>797534</v>
      </c>
      <c r="S17" s="73">
        <f>+SUM(M17:R17)</f>
        <v>78870881</v>
      </c>
      <c r="T17" s="54">
        <f t="shared" si="3"/>
        <v>0.0031574944659545955</v>
      </c>
    </row>
    <row r="18" spans="1:20" ht="16.5" customHeight="1">
      <c r="A18" s="55">
        <v>5</v>
      </c>
      <c r="B18" s="40" t="s">
        <v>93</v>
      </c>
      <c r="C18" s="66">
        <f t="shared" si="4"/>
        <v>2215578</v>
      </c>
      <c r="D18" s="74">
        <v>1788709</v>
      </c>
      <c r="E18" s="74">
        <v>426869</v>
      </c>
      <c r="F18" s="74">
        <v>0</v>
      </c>
      <c r="G18" s="74">
        <v>0</v>
      </c>
      <c r="H18" s="66">
        <f t="shared" si="1"/>
        <v>2215578</v>
      </c>
      <c r="I18" s="66">
        <f t="shared" si="2"/>
        <v>1929772</v>
      </c>
      <c r="J18" s="74">
        <v>402550</v>
      </c>
      <c r="K18" s="74">
        <v>0</v>
      </c>
      <c r="L18" s="74">
        <v>0</v>
      </c>
      <c r="M18" s="74">
        <v>130251</v>
      </c>
      <c r="N18" s="74">
        <v>1050464</v>
      </c>
      <c r="O18" s="74">
        <v>0</v>
      </c>
      <c r="P18" s="74">
        <v>0</v>
      </c>
      <c r="Q18" s="74">
        <v>346507</v>
      </c>
      <c r="R18" s="74">
        <v>285806</v>
      </c>
      <c r="S18" s="73">
        <f>+SUM(M18:R18)</f>
        <v>1813028</v>
      </c>
      <c r="T18" s="54">
        <f t="shared" si="3"/>
        <v>0.20859977240834668</v>
      </c>
    </row>
    <row r="19" spans="1:20" ht="16.5" customHeight="1">
      <c r="A19" s="37" t="s">
        <v>1</v>
      </c>
      <c r="B19" s="38" t="s">
        <v>10</v>
      </c>
      <c r="C19" s="72">
        <f>+C20+C28+C33+C38+C44+C50+C55+C60</f>
        <v>234573402.5</v>
      </c>
      <c r="D19" s="72">
        <f>+D20+D28+D33+D38+D44+D50+D55+D60</f>
        <v>135989314</v>
      </c>
      <c r="E19" s="72">
        <f aca="true" t="shared" si="6" ref="E19:R19">+E20+E28+E33+E38+E44+E50+E55+E60</f>
        <v>98584088.5</v>
      </c>
      <c r="F19" s="72">
        <f t="shared" si="6"/>
        <v>253060</v>
      </c>
      <c r="G19" s="72">
        <f t="shared" si="6"/>
        <v>0</v>
      </c>
      <c r="H19" s="72">
        <f t="shared" si="6"/>
        <v>234164048.5</v>
      </c>
      <c r="I19" s="72">
        <f t="shared" si="6"/>
        <v>174039691.5</v>
      </c>
      <c r="J19" s="72">
        <f t="shared" si="6"/>
        <v>24340713.5</v>
      </c>
      <c r="K19" s="72">
        <f t="shared" si="6"/>
        <v>1447645</v>
      </c>
      <c r="L19" s="72">
        <f t="shared" si="6"/>
        <v>0</v>
      </c>
      <c r="M19" s="72">
        <f t="shared" si="6"/>
        <v>97257305</v>
      </c>
      <c r="N19" s="72">
        <f t="shared" si="6"/>
        <v>2032358</v>
      </c>
      <c r="O19" s="72">
        <f t="shared" si="6"/>
        <v>4812240</v>
      </c>
      <c r="P19" s="72">
        <f t="shared" si="6"/>
        <v>0</v>
      </c>
      <c r="Q19" s="72">
        <f t="shared" si="6"/>
        <v>44209480</v>
      </c>
      <c r="R19" s="72">
        <f t="shared" si="6"/>
        <v>60220601</v>
      </c>
      <c r="S19" s="73">
        <f aca="true" t="shared" si="7" ref="S19:S64">+SUM(M19:R19)</f>
        <v>208531984</v>
      </c>
      <c r="T19" s="54">
        <f aca="true" t="shared" si="8" ref="T19:T64">+SUM(J19:L19)/I19</f>
        <v>0.14817515635506628</v>
      </c>
    </row>
    <row r="20" spans="1:20" s="58" customFormat="1" ht="15.75">
      <c r="A20" s="56">
        <v>1</v>
      </c>
      <c r="B20" s="57" t="s">
        <v>94</v>
      </c>
      <c r="C20" s="66">
        <f>+SUM(C21:C27)</f>
        <v>93574932</v>
      </c>
      <c r="D20" s="66">
        <f>+SUM(D21:D27)</f>
        <v>89573126</v>
      </c>
      <c r="E20" s="66">
        <f aca="true" t="shared" si="9" ref="D20:R20">+SUM(E21:E27)</f>
        <v>4001806</v>
      </c>
      <c r="F20" s="66">
        <f t="shared" si="9"/>
        <v>118325</v>
      </c>
      <c r="G20" s="66">
        <f t="shared" si="9"/>
        <v>0</v>
      </c>
      <c r="H20" s="66">
        <f t="shared" si="9"/>
        <v>93456607</v>
      </c>
      <c r="I20" s="66">
        <f t="shared" si="9"/>
        <v>86673993</v>
      </c>
      <c r="J20" s="66">
        <f t="shared" si="9"/>
        <v>672594</v>
      </c>
      <c r="K20" s="66">
        <f t="shared" si="9"/>
        <v>1329492</v>
      </c>
      <c r="L20" s="66">
        <f t="shared" si="9"/>
        <v>0</v>
      </c>
      <c r="M20" s="66">
        <f t="shared" si="9"/>
        <v>48137248</v>
      </c>
      <c r="N20" s="66">
        <f t="shared" si="9"/>
        <v>125226</v>
      </c>
      <c r="O20" s="66">
        <f t="shared" si="9"/>
        <v>4710058</v>
      </c>
      <c r="P20" s="66">
        <f t="shared" si="9"/>
        <v>0</v>
      </c>
      <c r="Q20" s="66">
        <f t="shared" si="9"/>
        <v>31699375</v>
      </c>
      <c r="R20" s="66">
        <f t="shared" si="9"/>
        <v>6782614</v>
      </c>
      <c r="S20" s="73">
        <f>+SUM(M20:R20)</f>
        <v>91454521</v>
      </c>
      <c r="T20" s="54">
        <f t="shared" si="8"/>
        <v>0.02309903963926065</v>
      </c>
    </row>
    <row r="21" spans="1:20" s="61" customFormat="1" ht="15.75">
      <c r="A21" s="59">
        <v>1</v>
      </c>
      <c r="B21" s="60" t="s">
        <v>95</v>
      </c>
      <c r="C21" s="66">
        <f>+SUM(D21:E21)</f>
        <v>937779</v>
      </c>
      <c r="D21" s="68">
        <v>680359</v>
      </c>
      <c r="E21" s="68">
        <v>257420</v>
      </c>
      <c r="F21" s="68">
        <v>13125</v>
      </c>
      <c r="G21" s="68">
        <v>0</v>
      </c>
      <c r="H21" s="66">
        <f>+I21+R21</f>
        <v>924654</v>
      </c>
      <c r="I21" s="66">
        <f>+SUM(J21:Q21)</f>
        <v>540306</v>
      </c>
      <c r="J21" s="68">
        <v>96797</v>
      </c>
      <c r="K21" s="68">
        <v>0</v>
      </c>
      <c r="L21" s="68">
        <v>0</v>
      </c>
      <c r="M21" s="68">
        <v>397409</v>
      </c>
      <c r="N21" s="68">
        <v>0</v>
      </c>
      <c r="O21" s="68">
        <v>46100</v>
      </c>
      <c r="P21" s="68">
        <v>0</v>
      </c>
      <c r="Q21" s="68">
        <v>0</v>
      </c>
      <c r="R21" s="68">
        <v>384348</v>
      </c>
      <c r="S21" s="73">
        <f t="shared" si="7"/>
        <v>827857</v>
      </c>
      <c r="T21" s="54">
        <f t="shared" si="8"/>
        <v>0.17915218413269518</v>
      </c>
    </row>
    <row r="22" spans="1:20" s="61" customFormat="1" ht="15.75">
      <c r="A22" s="59">
        <v>2</v>
      </c>
      <c r="B22" s="60" t="s">
        <v>96</v>
      </c>
      <c r="C22" s="66">
        <f aca="true" t="shared" si="10" ref="C22:C64">+SUM(D22:E22)</f>
        <v>35088285</v>
      </c>
      <c r="D22" s="68">
        <v>34985373</v>
      </c>
      <c r="E22" s="68">
        <v>102912</v>
      </c>
      <c r="F22" s="68">
        <v>0</v>
      </c>
      <c r="G22" s="68">
        <v>0</v>
      </c>
      <c r="H22" s="66">
        <f aca="true" t="shared" si="11" ref="H22:H64">+I22+R22</f>
        <v>35088285</v>
      </c>
      <c r="I22" s="66">
        <f aca="true" t="shared" si="12" ref="I22:I64">+SUM(J22:Q22)</f>
        <v>34597979</v>
      </c>
      <c r="J22" s="68">
        <v>57167</v>
      </c>
      <c r="K22" s="68">
        <v>0</v>
      </c>
      <c r="L22" s="68">
        <v>0</v>
      </c>
      <c r="M22" s="68">
        <v>30240490</v>
      </c>
      <c r="N22" s="68">
        <v>64246</v>
      </c>
      <c r="O22" s="68">
        <v>0</v>
      </c>
      <c r="P22" s="68">
        <v>0</v>
      </c>
      <c r="Q22" s="68">
        <v>4236076</v>
      </c>
      <c r="R22" s="68">
        <v>490306</v>
      </c>
      <c r="S22" s="73">
        <f t="shared" si="7"/>
        <v>35031118</v>
      </c>
      <c r="T22" s="54">
        <f t="shared" si="8"/>
        <v>0.0016523219463194657</v>
      </c>
    </row>
    <row r="23" spans="1:20" s="61" customFormat="1" ht="15.75">
      <c r="A23" s="59">
        <v>3</v>
      </c>
      <c r="B23" s="60" t="s">
        <v>97</v>
      </c>
      <c r="C23" s="66">
        <f t="shared" si="10"/>
        <v>6834299</v>
      </c>
      <c r="D23" s="68">
        <v>6698351</v>
      </c>
      <c r="E23" s="68">
        <v>135948</v>
      </c>
      <c r="F23" s="68">
        <v>0</v>
      </c>
      <c r="G23" s="68">
        <v>0</v>
      </c>
      <c r="H23" s="66">
        <f t="shared" si="11"/>
        <v>6834299</v>
      </c>
      <c r="I23" s="66">
        <f t="shared" si="12"/>
        <v>4939506</v>
      </c>
      <c r="J23" s="68">
        <v>34414</v>
      </c>
      <c r="K23" s="68">
        <v>0</v>
      </c>
      <c r="L23" s="68">
        <v>0</v>
      </c>
      <c r="M23" s="68">
        <v>241134</v>
      </c>
      <c r="N23" s="68">
        <v>0</v>
      </c>
      <c r="O23" s="68">
        <v>4663958</v>
      </c>
      <c r="P23" s="68">
        <v>0</v>
      </c>
      <c r="Q23" s="68">
        <v>0</v>
      </c>
      <c r="R23" s="68">
        <v>1894793</v>
      </c>
      <c r="S23" s="73">
        <f t="shared" si="7"/>
        <v>6799885</v>
      </c>
      <c r="T23" s="54">
        <f t="shared" si="8"/>
        <v>0.0069670934704806516</v>
      </c>
    </row>
    <row r="24" spans="1:20" s="61" customFormat="1" ht="15.75">
      <c r="A24" s="59">
        <v>4</v>
      </c>
      <c r="B24" s="60" t="s">
        <v>142</v>
      </c>
      <c r="C24" s="66">
        <f t="shared" si="10"/>
        <v>34483648</v>
      </c>
      <c r="D24" s="68">
        <v>32143064</v>
      </c>
      <c r="E24" s="68">
        <v>2340584</v>
      </c>
      <c r="F24" s="68">
        <v>0</v>
      </c>
      <c r="G24" s="68">
        <v>0</v>
      </c>
      <c r="H24" s="66">
        <f t="shared" si="11"/>
        <v>34483648</v>
      </c>
      <c r="I24" s="66">
        <f t="shared" si="12"/>
        <v>33279992</v>
      </c>
      <c r="J24" s="68">
        <v>184526</v>
      </c>
      <c r="K24" s="68">
        <v>1329492</v>
      </c>
      <c r="L24" s="68">
        <v>0</v>
      </c>
      <c r="M24" s="68">
        <v>4895764</v>
      </c>
      <c r="N24" s="68">
        <v>0</v>
      </c>
      <c r="O24" s="68">
        <v>0</v>
      </c>
      <c r="P24" s="68">
        <v>0</v>
      </c>
      <c r="Q24" s="68">
        <v>26870210</v>
      </c>
      <c r="R24" s="68">
        <v>1203656</v>
      </c>
      <c r="S24" s="73">
        <f t="shared" si="7"/>
        <v>32969630</v>
      </c>
      <c r="T24" s="54">
        <f t="shared" si="8"/>
        <v>0.04549334026282218</v>
      </c>
    </row>
    <row r="25" spans="1:20" s="61" customFormat="1" ht="15.75">
      <c r="A25" s="59">
        <v>5</v>
      </c>
      <c r="B25" s="60" t="s">
        <v>99</v>
      </c>
      <c r="C25" s="66">
        <f t="shared" si="10"/>
        <v>10472397</v>
      </c>
      <c r="D25" s="68">
        <v>9945804</v>
      </c>
      <c r="E25" s="68">
        <v>526593</v>
      </c>
      <c r="F25" s="68">
        <v>10600</v>
      </c>
      <c r="G25" s="68">
        <v>0</v>
      </c>
      <c r="H25" s="66">
        <f t="shared" si="11"/>
        <v>10461797</v>
      </c>
      <c r="I25" s="66">
        <f t="shared" si="12"/>
        <v>9717151</v>
      </c>
      <c r="J25" s="68">
        <v>96741</v>
      </c>
      <c r="K25" s="68">
        <v>0</v>
      </c>
      <c r="L25" s="68">
        <v>0</v>
      </c>
      <c r="M25" s="68">
        <v>9578210</v>
      </c>
      <c r="N25" s="68">
        <v>0</v>
      </c>
      <c r="O25" s="68">
        <v>0</v>
      </c>
      <c r="P25" s="68">
        <v>0</v>
      </c>
      <c r="Q25" s="68">
        <v>42200</v>
      </c>
      <c r="R25" s="68">
        <v>744646</v>
      </c>
      <c r="S25" s="73">
        <f t="shared" si="7"/>
        <v>10365056</v>
      </c>
      <c r="T25" s="54">
        <f t="shared" si="8"/>
        <v>0.009955695861883797</v>
      </c>
    </row>
    <row r="26" spans="1:20" s="61" customFormat="1" ht="15.75">
      <c r="A26" s="59">
        <v>6</v>
      </c>
      <c r="B26" s="60" t="s">
        <v>143</v>
      </c>
      <c r="C26" s="66">
        <f t="shared" si="10"/>
        <v>1968890</v>
      </c>
      <c r="D26" s="68">
        <v>1668856</v>
      </c>
      <c r="E26" s="68">
        <v>300034</v>
      </c>
      <c r="F26" s="68">
        <v>800</v>
      </c>
      <c r="G26" s="68">
        <v>0</v>
      </c>
      <c r="H26" s="66">
        <f t="shared" si="11"/>
        <v>1968090</v>
      </c>
      <c r="I26" s="66">
        <f t="shared" si="12"/>
        <v>1799486</v>
      </c>
      <c r="J26" s="68">
        <v>53278</v>
      </c>
      <c r="K26" s="68">
        <v>0</v>
      </c>
      <c r="L26" s="68">
        <v>0</v>
      </c>
      <c r="M26" s="68">
        <v>1746208</v>
      </c>
      <c r="N26" s="68">
        <v>0</v>
      </c>
      <c r="O26" s="68">
        <v>0</v>
      </c>
      <c r="P26" s="68">
        <v>0</v>
      </c>
      <c r="Q26" s="68">
        <v>0</v>
      </c>
      <c r="R26" s="68">
        <v>168604</v>
      </c>
      <c r="S26" s="73">
        <f t="shared" si="7"/>
        <v>1914812</v>
      </c>
      <c r="T26" s="54">
        <f t="shared" si="8"/>
        <v>0.029607343430290648</v>
      </c>
    </row>
    <row r="27" spans="1:20" s="61" customFormat="1" ht="15.75">
      <c r="A27" s="59">
        <v>7</v>
      </c>
      <c r="B27" s="60" t="s">
        <v>98</v>
      </c>
      <c r="C27" s="66">
        <f t="shared" si="10"/>
        <v>3789634</v>
      </c>
      <c r="D27" s="68">
        <v>3451319</v>
      </c>
      <c r="E27" s="68">
        <v>338315</v>
      </c>
      <c r="F27" s="68">
        <v>93800</v>
      </c>
      <c r="G27" s="68">
        <v>0</v>
      </c>
      <c r="H27" s="66">
        <f t="shared" si="11"/>
        <v>3695834</v>
      </c>
      <c r="I27" s="66">
        <f t="shared" si="12"/>
        <v>1799573</v>
      </c>
      <c r="J27" s="68">
        <v>149671</v>
      </c>
      <c r="K27" s="68">
        <v>0</v>
      </c>
      <c r="L27" s="68">
        <v>0</v>
      </c>
      <c r="M27" s="68">
        <v>1038033</v>
      </c>
      <c r="N27" s="68">
        <v>60980</v>
      </c>
      <c r="O27" s="68">
        <v>0</v>
      </c>
      <c r="P27" s="68">
        <v>0</v>
      </c>
      <c r="Q27" s="68">
        <v>550889</v>
      </c>
      <c r="R27" s="68">
        <v>1896261</v>
      </c>
      <c r="S27" s="73">
        <f t="shared" si="7"/>
        <v>3546163</v>
      </c>
      <c r="T27" s="54">
        <f t="shared" si="8"/>
        <v>0.08317028539547992</v>
      </c>
    </row>
    <row r="28" spans="1:20" s="58" customFormat="1" ht="15.75">
      <c r="A28" s="56">
        <v>2</v>
      </c>
      <c r="B28" s="57" t="s">
        <v>100</v>
      </c>
      <c r="C28" s="72">
        <f>+SUM(C29:C32)</f>
        <v>6902904.5</v>
      </c>
      <c r="D28" s="72">
        <f aca="true" t="shared" si="13" ref="D28:R28">+SUM(D29:D32)</f>
        <v>5236774</v>
      </c>
      <c r="E28" s="72">
        <f t="shared" si="13"/>
        <v>1666130.5</v>
      </c>
      <c r="F28" s="72">
        <f t="shared" si="13"/>
        <v>90602</v>
      </c>
      <c r="G28" s="72">
        <f t="shared" si="13"/>
        <v>0</v>
      </c>
      <c r="H28" s="72">
        <f t="shared" si="13"/>
        <v>6812302.5</v>
      </c>
      <c r="I28" s="72">
        <f t="shared" si="13"/>
        <v>3785913.5</v>
      </c>
      <c r="J28" s="72">
        <f t="shared" si="13"/>
        <v>299483.5</v>
      </c>
      <c r="K28" s="72">
        <f t="shared" si="13"/>
        <v>0</v>
      </c>
      <c r="L28" s="72">
        <f t="shared" si="13"/>
        <v>0</v>
      </c>
      <c r="M28" s="72">
        <f t="shared" si="13"/>
        <v>3333343</v>
      </c>
      <c r="N28" s="72">
        <f t="shared" si="13"/>
        <v>0</v>
      </c>
      <c r="O28" s="72">
        <f t="shared" si="13"/>
        <v>0</v>
      </c>
      <c r="P28" s="72">
        <f t="shared" si="13"/>
        <v>0</v>
      </c>
      <c r="Q28" s="72">
        <f t="shared" si="13"/>
        <v>153087</v>
      </c>
      <c r="R28" s="72">
        <f t="shared" si="13"/>
        <v>3026389</v>
      </c>
      <c r="S28" s="73">
        <f>+SUM(M28:R28)</f>
        <v>6512819</v>
      </c>
      <c r="T28" s="54">
        <f t="shared" si="8"/>
        <v>0.07910468635905178</v>
      </c>
    </row>
    <row r="29" spans="1:20" s="61" customFormat="1" ht="15.75">
      <c r="A29" s="59">
        <v>1</v>
      </c>
      <c r="B29" s="60" t="s">
        <v>101</v>
      </c>
      <c r="C29" s="66">
        <f t="shared" si="10"/>
        <v>2812878</v>
      </c>
      <c r="D29" s="68">
        <v>1818449</v>
      </c>
      <c r="E29" s="68">
        <v>994429</v>
      </c>
      <c r="F29" s="68">
        <v>0</v>
      </c>
      <c r="G29" s="68">
        <v>0</v>
      </c>
      <c r="H29" s="66">
        <f t="shared" si="11"/>
        <v>2812878</v>
      </c>
      <c r="I29" s="66">
        <f t="shared" si="12"/>
        <v>2599220</v>
      </c>
      <c r="J29" s="68">
        <v>67606</v>
      </c>
      <c r="K29" s="68">
        <v>0</v>
      </c>
      <c r="L29" s="68">
        <v>0</v>
      </c>
      <c r="M29" s="68">
        <v>2531614</v>
      </c>
      <c r="N29" s="68">
        <v>0</v>
      </c>
      <c r="O29" s="68">
        <v>0</v>
      </c>
      <c r="P29" s="68">
        <v>0</v>
      </c>
      <c r="Q29" s="68">
        <v>0</v>
      </c>
      <c r="R29" s="68">
        <v>213658</v>
      </c>
      <c r="S29" s="73">
        <f t="shared" si="7"/>
        <v>2745272</v>
      </c>
      <c r="T29" s="54">
        <f t="shared" si="8"/>
        <v>0.02601011072552535</v>
      </c>
    </row>
    <row r="30" spans="1:20" s="61" customFormat="1" ht="15.75">
      <c r="A30" s="59">
        <v>2</v>
      </c>
      <c r="B30" s="60" t="s">
        <v>102</v>
      </c>
      <c r="C30" s="66">
        <f t="shared" si="10"/>
        <v>2677678</v>
      </c>
      <c r="D30" s="68">
        <v>2462244</v>
      </c>
      <c r="E30" s="68">
        <v>215434</v>
      </c>
      <c r="F30" s="68">
        <v>0</v>
      </c>
      <c r="G30" s="68">
        <v>0</v>
      </c>
      <c r="H30" s="66">
        <f t="shared" si="11"/>
        <v>2677678</v>
      </c>
      <c r="I30" s="66">
        <f t="shared" si="12"/>
        <v>481423</v>
      </c>
      <c r="J30" s="68">
        <v>71842</v>
      </c>
      <c r="K30" s="68">
        <v>0</v>
      </c>
      <c r="L30" s="68">
        <v>0</v>
      </c>
      <c r="M30" s="68">
        <v>256694</v>
      </c>
      <c r="N30" s="68">
        <v>0</v>
      </c>
      <c r="O30" s="68">
        <v>0</v>
      </c>
      <c r="P30" s="68">
        <v>0</v>
      </c>
      <c r="Q30" s="68">
        <v>152887</v>
      </c>
      <c r="R30" s="68">
        <v>2196255</v>
      </c>
      <c r="S30" s="73">
        <f t="shared" si="7"/>
        <v>2605836</v>
      </c>
      <c r="T30" s="54">
        <f t="shared" si="8"/>
        <v>0.14922843320738727</v>
      </c>
    </row>
    <row r="31" spans="1:20" s="61" customFormat="1" ht="15.75">
      <c r="A31" s="59">
        <v>3</v>
      </c>
      <c r="B31" s="60" t="s">
        <v>103</v>
      </c>
      <c r="C31" s="66">
        <f t="shared" si="10"/>
        <v>755939</v>
      </c>
      <c r="D31" s="68">
        <v>530785</v>
      </c>
      <c r="E31" s="68">
        <v>225154</v>
      </c>
      <c r="F31" s="68">
        <v>9400</v>
      </c>
      <c r="G31" s="68">
        <v>0</v>
      </c>
      <c r="H31" s="66">
        <f t="shared" si="11"/>
        <v>746539</v>
      </c>
      <c r="I31" s="66">
        <f t="shared" si="12"/>
        <v>456560</v>
      </c>
      <c r="J31" s="68">
        <v>82246</v>
      </c>
      <c r="K31" s="68">
        <v>0</v>
      </c>
      <c r="L31" s="68">
        <v>0</v>
      </c>
      <c r="M31" s="68">
        <v>374314</v>
      </c>
      <c r="N31" s="68">
        <v>0</v>
      </c>
      <c r="O31" s="68">
        <v>0</v>
      </c>
      <c r="P31" s="68">
        <v>0</v>
      </c>
      <c r="Q31" s="68">
        <v>0</v>
      </c>
      <c r="R31" s="68">
        <v>289979</v>
      </c>
      <c r="S31" s="73">
        <f t="shared" si="7"/>
        <v>664293</v>
      </c>
      <c r="T31" s="54">
        <f t="shared" si="8"/>
        <v>0.18014280707902575</v>
      </c>
    </row>
    <row r="32" spans="1:20" s="61" customFormat="1" ht="15.75">
      <c r="A32" s="59">
        <v>4</v>
      </c>
      <c r="B32" s="60" t="s">
        <v>104</v>
      </c>
      <c r="C32" s="66">
        <f t="shared" si="10"/>
        <v>656409.5</v>
      </c>
      <c r="D32" s="68">
        <v>425296</v>
      </c>
      <c r="E32" s="68">
        <v>231113.5</v>
      </c>
      <c r="F32" s="68">
        <v>81202</v>
      </c>
      <c r="G32" s="68">
        <v>0</v>
      </c>
      <c r="H32" s="66">
        <f t="shared" si="11"/>
        <v>575207.5</v>
      </c>
      <c r="I32" s="66">
        <f t="shared" si="12"/>
        <v>248710.5</v>
      </c>
      <c r="J32" s="68">
        <v>77789.5</v>
      </c>
      <c r="K32" s="68">
        <v>0</v>
      </c>
      <c r="L32" s="68">
        <v>0</v>
      </c>
      <c r="M32" s="68">
        <v>170721</v>
      </c>
      <c r="N32" s="68">
        <v>0</v>
      </c>
      <c r="O32" s="68">
        <v>0</v>
      </c>
      <c r="P32" s="68">
        <v>0</v>
      </c>
      <c r="Q32" s="68">
        <v>200</v>
      </c>
      <c r="R32" s="68">
        <v>326497</v>
      </c>
      <c r="S32" s="73">
        <f t="shared" si="7"/>
        <v>497418</v>
      </c>
      <c r="T32" s="54">
        <f t="shared" si="8"/>
        <v>0.3127712742324912</v>
      </c>
    </row>
    <row r="33" spans="1:20" s="58" customFormat="1" ht="15.75">
      <c r="A33" s="56">
        <v>3</v>
      </c>
      <c r="B33" s="57" t="s">
        <v>105</v>
      </c>
      <c r="C33" s="72">
        <f>+SUM(C34:C37)</f>
        <v>3978307</v>
      </c>
      <c r="D33" s="72">
        <f aca="true" t="shared" si="14" ref="D33:R33">+SUM(D34:D37)</f>
        <v>3186540</v>
      </c>
      <c r="E33" s="72">
        <f t="shared" si="14"/>
        <v>791767</v>
      </c>
      <c r="F33" s="72">
        <f t="shared" si="14"/>
        <v>14633</v>
      </c>
      <c r="G33" s="72">
        <f t="shared" si="14"/>
        <v>0</v>
      </c>
      <c r="H33" s="72">
        <f t="shared" si="14"/>
        <v>3963674</v>
      </c>
      <c r="I33" s="72">
        <f t="shared" si="14"/>
        <v>2298940</v>
      </c>
      <c r="J33" s="72">
        <f t="shared" si="14"/>
        <v>184537</v>
      </c>
      <c r="K33" s="72">
        <f t="shared" si="14"/>
        <v>36723</v>
      </c>
      <c r="L33" s="72">
        <f t="shared" si="14"/>
        <v>0</v>
      </c>
      <c r="M33" s="72">
        <f t="shared" si="14"/>
        <v>2077680</v>
      </c>
      <c r="N33" s="72">
        <f t="shared" si="14"/>
        <v>0</v>
      </c>
      <c r="O33" s="72">
        <f t="shared" si="14"/>
        <v>0</v>
      </c>
      <c r="P33" s="72">
        <f t="shared" si="14"/>
        <v>0</v>
      </c>
      <c r="Q33" s="72">
        <f t="shared" si="14"/>
        <v>0</v>
      </c>
      <c r="R33" s="72">
        <f t="shared" si="14"/>
        <v>1664734</v>
      </c>
      <c r="S33" s="73">
        <f>+SUM(M33:R33)</f>
        <v>3742414</v>
      </c>
      <c r="T33" s="54">
        <f t="shared" si="8"/>
        <v>0.09624435609454793</v>
      </c>
    </row>
    <row r="34" spans="1:20" s="61" customFormat="1" ht="15.75">
      <c r="A34" s="59">
        <v>1</v>
      </c>
      <c r="B34" s="60" t="s">
        <v>108</v>
      </c>
      <c r="C34" s="66">
        <f t="shared" si="10"/>
        <v>386520</v>
      </c>
      <c r="D34" s="68">
        <v>294226</v>
      </c>
      <c r="E34" s="68">
        <v>92294</v>
      </c>
      <c r="F34" s="68">
        <v>0</v>
      </c>
      <c r="G34" s="68">
        <v>0</v>
      </c>
      <c r="H34" s="66">
        <f t="shared" si="11"/>
        <v>386520</v>
      </c>
      <c r="I34" s="66">
        <f t="shared" si="12"/>
        <v>328370</v>
      </c>
      <c r="J34" s="68">
        <v>20953</v>
      </c>
      <c r="K34" s="68">
        <v>0</v>
      </c>
      <c r="L34" s="68">
        <v>0</v>
      </c>
      <c r="M34" s="68">
        <v>307417</v>
      </c>
      <c r="N34" s="67">
        <v>0</v>
      </c>
      <c r="O34" s="68">
        <v>0</v>
      </c>
      <c r="P34" s="68">
        <v>0</v>
      </c>
      <c r="Q34" s="68">
        <v>0</v>
      </c>
      <c r="R34" s="68">
        <v>58150</v>
      </c>
      <c r="S34" s="73">
        <f t="shared" si="7"/>
        <v>365567</v>
      </c>
      <c r="T34" s="54">
        <f t="shared" si="8"/>
        <v>0.0638091177634985</v>
      </c>
    </row>
    <row r="35" spans="1:20" s="61" customFormat="1" ht="15.75">
      <c r="A35" s="59">
        <v>2</v>
      </c>
      <c r="B35" s="60" t="s">
        <v>107</v>
      </c>
      <c r="C35" s="66">
        <f t="shared" si="10"/>
        <v>1086305</v>
      </c>
      <c r="D35" s="68">
        <v>953485</v>
      </c>
      <c r="E35" s="68">
        <v>132820</v>
      </c>
      <c r="F35" s="68">
        <v>14433</v>
      </c>
      <c r="G35" s="68">
        <v>0</v>
      </c>
      <c r="H35" s="66">
        <f t="shared" si="11"/>
        <v>1071872</v>
      </c>
      <c r="I35" s="66">
        <f t="shared" si="12"/>
        <v>673743</v>
      </c>
      <c r="J35" s="68">
        <v>63748</v>
      </c>
      <c r="K35" s="68">
        <v>26223</v>
      </c>
      <c r="L35" s="68">
        <v>0</v>
      </c>
      <c r="M35" s="68">
        <v>583772</v>
      </c>
      <c r="N35" s="67">
        <v>0</v>
      </c>
      <c r="O35" s="68">
        <v>0</v>
      </c>
      <c r="P35" s="68">
        <v>0</v>
      </c>
      <c r="Q35" s="68">
        <v>0</v>
      </c>
      <c r="R35" s="68">
        <v>398129</v>
      </c>
      <c r="S35" s="73">
        <f t="shared" si="7"/>
        <v>981901</v>
      </c>
      <c r="T35" s="54">
        <f t="shared" si="8"/>
        <v>0.1335390497563611</v>
      </c>
    </row>
    <row r="36" spans="1:20" s="61" customFormat="1" ht="15.75">
      <c r="A36" s="59">
        <v>3</v>
      </c>
      <c r="B36" s="60" t="s">
        <v>106</v>
      </c>
      <c r="C36" s="66">
        <f t="shared" si="10"/>
        <v>605700</v>
      </c>
      <c r="D36" s="68">
        <v>505115</v>
      </c>
      <c r="E36" s="68">
        <v>100585</v>
      </c>
      <c r="F36" s="68">
        <v>200</v>
      </c>
      <c r="G36" s="68">
        <v>0</v>
      </c>
      <c r="H36" s="66">
        <f t="shared" si="11"/>
        <v>605500</v>
      </c>
      <c r="I36" s="66">
        <f t="shared" si="12"/>
        <v>503779</v>
      </c>
      <c r="J36" s="68">
        <v>39183</v>
      </c>
      <c r="K36" s="68">
        <v>0</v>
      </c>
      <c r="L36" s="68">
        <v>0</v>
      </c>
      <c r="M36" s="68">
        <v>464596</v>
      </c>
      <c r="N36" s="67">
        <v>0</v>
      </c>
      <c r="O36" s="68">
        <v>0</v>
      </c>
      <c r="P36" s="68">
        <v>0</v>
      </c>
      <c r="Q36" s="68">
        <v>0</v>
      </c>
      <c r="R36" s="68">
        <v>101721</v>
      </c>
      <c r="S36" s="73">
        <f t="shared" si="7"/>
        <v>566317</v>
      </c>
      <c r="T36" s="54">
        <f t="shared" si="8"/>
        <v>0.07777815272172917</v>
      </c>
    </row>
    <row r="37" spans="1:20" s="61" customFormat="1" ht="15.75">
      <c r="A37" s="59">
        <v>4</v>
      </c>
      <c r="B37" s="60" t="s">
        <v>109</v>
      </c>
      <c r="C37" s="66">
        <f t="shared" si="10"/>
        <v>1899782</v>
      </c>
      <c r="D37" s="68">
        <v>1433714</v>
      </c>
      <c r="E37" s="68">
        <v>466068</v>
      </c>
      <c r="F37" s="68">
        <v>0</v>
      </c>
      <c r="G37" s="68">
        <v>0</v>
      </c>
      <c r="H37" s="66">
        <f t="shared" si="11"/>
        <v>1899782</v>
      </c>
      <c r="I37" s="66">
        <f t="shared" si="12"/>
        <v>793048</v>
      </c>
      <c r="J37" s="68">
        <v>60653</v>
      </c>
      <c r="K37" s="68">
        <v>10500</v>
      </c>
      <c r="L37" s="68">
        <v>0</v>
      </c>
      <c r="M37" s="68">
        <v>721895</v>
      </c>
      <c r="N37" s="67">
        <v>0</v>
      </c>
      <c r="O37" s="68">
        <v>0</v>
      </c>
      <c r="P37" s="68">
        <v>0</v>
      </c>
      <c r="Q37" s="68">
        <v>0</v>
      </c>
      <c r="R37" s="68">
        <v>1106734</v>
      </c>
      <c r="S37" s="73">
        <f t="shared" si="7"/>
        <v>1828629</v>
      </c>
      <c r="T37" s="54">
        <f t="shared" si="8"/>
        <v>0.08972092483683207</v>
      </c>
    </row>
    <row r="38" spans="1:20" s="58" customFormat="1" ht="15.75">
      <c r="A38" s="56">
        <v>4</v>
      </c>
      <c r="B38" s="57" t="s">
        <v>110</v>
      </c>
      <c r="C38" s="72">
        <f>+SUM(C39:C43)</f>
        <v>17294645</v>
      </c>
      <c r="D38" s="72">
        <f aca="true" t="shared" si="15" ref="D38:R38">+SUM(D39:D43)</f>
        <v>13462348</v>
      </c>
      <c r="E38" s="72">
        <f t="shared" si="15"/>
        <v>3832297</v>
      </c>
      <c r="F38" s="72">
        <f t="shared" si="15"/>
        <v>0</v>
      </c>
      <c r="G38" s="72">
        <f t="shared" si="15"/>
        <v>0</v>
      </c>
      <c r="H38" s="72">
        <f t="shared" si="15"/>
        <v>17294645</v>
      </c>
      <c r="I38" s="72">
        <f t="shared" si="15"/>
        <v>15236456</v>
      </c>
      <c r="J38" s="72">
        <f t="shared" si="15"/>
        <v>254705</v>
      </c>
      <c r="K38" s="72">
        <f t="shared" si="15"/>
        <v>0</v>
      </c>
      <c r="L38" s="72">
        <f t="shared" si="15"/>
        <v>0</v>
      </c>
      <c r="M38" s="72">
        <f t="shared" si="15"/>
        <v>11685830</v>
      </c>
      <c r="N38" s="72">
        <f t="shared" si="15"/>
        <v>102920</v>
      </c>
      <c r="O38" s="72">
        <f t="shared" si="15"/>
        <v>0</v>
      </c>
      <c r="P38" s="72">
        <f t="shared" si="15"/>
        <v>0</v>
      </c>
      <c r="Q38" s="72">
        <f t="shared" si="15"/>
        <v>3193001</v>
      </c>
      <c r="R38" s="72">
        <f t="shared" si="15"/>
        <v>2058189</v>
      </c>
      <c r="S38" s="73">
        <f>+SUM(M38:R38)</f>
        <v>17039940</v>
      </c>
      <c r="T38" s="54">
        <f t="shared" si="8"/>
        <v>0.016716813936259192</v>
      </c>
    </row>
    <row r="39" spans="1:20" s="61" customFormat="1" ht="15.75">
      <c r="A39" s="59">
        <v>1</v>
      </c>
      <c r="B39" s="60" t="s">
        <v>111</v>
      </c>
      <c r="C39" s="66">
        <f t="shared" si="10"/>
        <v>4328647</v>
      </c>
      <c r="D39" s="68">
        <v>1565536</v>
      </c>
      <c r="E39" s="68">
        <v>2763111</v>
      </c>
      <c r="F39" s="67">
        <v>0</v>
      </c>
      <c r="G39" s="68">
        <v>0</v>
      </c>
      <c r="H39" s="66">
        <f t="shared" si="11"/>
        <v>4328647</v>
      </c>
      <c r="I39" s="66">
        <f t="shared" si="12"/>
        <v>3815949</v>
      </c>
      <c r="J39" s="68">
        <v>75739</v>
      </c>
      <c r="K39" s="68">
        <v>0</v>
      </c>
      <c r="L39" s="68">
        <v>0</v>
      </c>
      <c r="M39" s="68">
        <v>2701769</v>
      </c>
      <c r="N39" s="68">
        <v>102920</v>
      </c>
      <c r="O39" s="68">
        <v>0</v>
      </c>
      <c r="P39" s="68">
        <v>0</v>
      </c>
      <c r="Q39" s="68">
        <v>935521</v>
      </c>
      <c r="R39" s="68">
        <v>512698</v>
      </c>
      <c r="S39" s="73">
        <f t="shared" si="7"/>
        <v>4252908</v>
      </c>
      <c r="T39" s="54">
        <f t="shared" si="8"/>
        <v>0.01984801159554281</v>
      </c>
    </row>
    <row r="40" spans="1:20" s="61" customFormat="1" ht="15.75">
      <c r="A40" s="59">
        <v>2</v>
      </c>
      <c r="B40" s="60" t="s">
        <v>113</v>
      </c>
      <c r="C40" s="66">
        <f t="shared" si="10"/>
        <v>696588</v>
      </c>
      <c r="D40" s="68">
        <v>210159</v>
      </c>
      <c r="E40" s="68">
        <v>486429</v>
      </c>
      <c r="F40" s="67">
        <v>0</v>
      </c>
      <c r="G40" s="68">
        <v>0</v>
      </c>
      <c r="H40" s="66">
        <f t="shared" si="11"/>
        <v>696588</v>
      </c>
      <c r="I40" s="66">
        <f t="shared" si="12"/>
        <v>605980</v>
      </c>
      <c r="J40" s="68">
        <v>29095</v>
      </c>
      <c r="K40" s="68">
        <v>0</v>
      </c>
      <c r="L40" s="68">
        <v>0</v>
      </c>
      <c r="M40" s="68">
        <v>576885</v>
      </c>
      <c r="N40" s="68">
        <v>0</v>
      </c>
      <c r="O40" s="68">
        <v>0</v>
      </c>
      <c r="P40" s="68">
        <v>0</v>
      </c>
      <c r="Q40" s="68">
        <v>0</v>
      </c>
      <c r="R40" s="68">
        <v>90608</v>
      </c>
      <c r="S40" s="73">
        <f t="shared" si="7"/>
        <v>667493</v>
      </c>
      <c r="T40" s="54">
        <f t="shared" si="8"/>
        <v>0.04801313574705436</v>
      </c>
    </row>
    <row r="41" spans="1:20" s="61" customFormat="1" ht="15.75">
      <c r="A41" s="59">
        <v>3</v>
      </c>
      <c r="B41" s="60" t="s">
        <v>114</v>
      </c>
      <c r="C41" s="66">
        <f t="shared" si="10"/>
        <v>1298804</v>
      </c>
      <c r="D41" s="68">
        <v>858150</v>
      </c>
      <c r="E41" s="68">
        <v>440654</v>
      </c>
      <c r="F41" s="67">
        <v>0</v>
      </c>
      <c r="G41" s="68">
        <v>0</v>
      </c>
      <c r="H41" s="66">
        <f t="shared" si="11"/>
        <v>1298804</v>
      </c>
      <c r="I41" s="66">
        <f t="shared" si="12"/>
        <v>518138</v>
      </c>
      <c r="J41" s="68">
        <v>60013</v>
      </c>
      <c r="K41" s="68">
        <v>0</v>
      </c>
      <c r="L41" s="68">
        <v>0</v>
      </c>
      <c r="M41" s="68">
        <v>399805</v>
      </c>
      <c r="N41" s="68">
        <v>0</v>
      </c>
      <c r="O41" s="68">
        <v>0</v>
      </c>
      <c r="P41" s="68">
        <v>0</v>
      </c>
      <c r="Q41" s="68">
        <v>58320</v>
      </c>
      <c r="R41" s="68">
        <v>780666</v>
      </c>
      <c r="S41" s="73">
        <f t="shared" si="7"/>
        <v>1238791</v>
      </c>
      <c r="T41" s="54">
        <f t="shared" si="8"/>
        <v>0.11582435567358502</v>
      </c>
    </row>
    <row r="42" spans="1:20" s="61" customFormat="1" ht="15.75">
      <c r="A42" s="59">
        <v>4</v>
      </c>
      <c r="B42" s="60" t="s">
        <v>112</v>
      </c>
      <c r="C42" s="66">
        <f t="shared" si="10"/>
        <v>1506346</v>
      </c>
      <c r="D42" s="68">
        <v>1414433</v>
      </c>
      <c r="E42" s="68">
        <v>91913</v>
      </c>
      <c r="F42" s="67">
        <v>0</v>
      </c>
      <c r="G42" s="68">
        <v>0</v>
      </c>
      <c r="H42" s="66">
        <f t="shared" si="11"/>
        <v>1506346</v>
      </c>
      <c r="I42" s="66">
        <f t="shared" si="12"/>
        <v>1208647</v>
      </c>
      <c r="J42" s="68">
        <v>69918</v>
      </c>
      <c r="K42" s="68">
        <v>0</v>
      </c>
      <c r="L42" s="68">
        <v>0</v>
      </c>
      <c r="M42" s="68">
        <v>237985</v>
      </c>
      <c r="N42" s="68">
        <v>0</v>
      </c>
      <c r="O42" s="68">
        <v>0</v>
      </c>
      <c r="P42" s="68">
        <v>0</v>
      </c>
      <c r="Q42" s="68">
        <v>900744</v>
      </c>
      <c r="R42" s="68">
        <v>297699</v>
      </c>
      <c r="S42" s="73">
        <f t="shared" si="7"/>
        <v>1436428</v>
      </c>
      <c r="T42" s="54">
        <f t="shared" si="8"/>
        <v>0.05784815583044512</v>
      </c>
    </row>
    <row r="43" spans="1:20" s="61" customFormat="1" ht="15.75">
      <c r="A43" s="59">
        <v>5</v>
      </c>
      <c r="B43" s="60" t="s">
        <v>115</v>
      </c>
      <c r="C43" s="66">
        <f t="shared" si="10"/>
        <v>9464260</v>
      </c>
      <c r="D43" s="68">
        <v>9414070</v>
      </c>
      <c r="E43" s="68">
        <v>50190</v>
      </c>
      <c r="F43" s="67">
        <v>0</v>
      </c>
      <c r="G43" s="68">
        <v>0</v>
      </c>
      <c r="H43" s="66">
        <f t="shared" si="11"/>
        <v>9464260</v>
      </c>
      <c r="I43" s="66">
        <f t="shared" si="12"/>
        <v>9087742</v>
      </c>
      <c r="J43" s="68">
        <v>19940</v>
      </c>
      <c r="K43" s="68">
        <v>0</v>
      </c>
      <c r="L43" s="68">
        <v>0</v>
      </c>
      <c r="M43" s="68">
        <v>7769386</v>
      </c>
      <c r="N43" s="68">
        <v>0</v>
      </c>
      <c r="O43" s="68">
        <v>0</v>
      </c>
      <c r="P43" s="68">
        <v>0</v>
      </c>
      <c r="Q43" s="68">
        <v>1298416</v>
      </c>
      <c r="R43" s="68">
        <v>376518</v>
      </c>
      <c r="S43" s="73">
        <f t="shared" si="7"/>
        <v>9444320</v>
      </c>
      <c r="T43" s="54">
        <f t="shared" si="8"/>
        <v>0.0021941644029947155</v>
      </c>
    </row>
    <row r="44" spans="1:20" s="58" customFormat="1" ht="15.75">
      <c r="A44" s="56">
        <v>5</v>
      </c>
      <c r="B44" s="57" t="s">
        <v>116</v>
      </c>
      <c r="C44" s="72">
        <f>+SUM(C45:C49)</f>
        <v>5292161</v>
      </c>
      <c r="D44" s="72">
        <f aca="true" t="shared" si="16" ref="D44:R44">+SUM(D45:D49)</f>
        <v>3719338</v>
      </c>
      <c r="E44" s="72">
        <f t="shared" si="16"/>
        <v>1572823</v>
      </c>
      <c r="F44" s="72">
        <f t="shared" si="16"/>
        <v>17400</v>
      </c>
      <c r="G44" s="72">
        <f t="shared" si="16"/>
        <v>0</v>
      </c>
      <c r="H44" s="72">
        <f t="shared" si="16"/>
        <v>5118467</v>
      </c>
      <c r="I44" s="72">
        <f t="shared" si="16"/>
        <v>3921502</v>
      </c>
      <c r="J44" s="72">
        <f t="shared" si="16"/>
        <v>369310</v>
      </c>
      <c r="K44" s="72">
        <f t="shared" si="16"/>
        <v>0</v>
      </c>
      <c r="L44" s="72">
        <f t="shared" si="16"/>
        <v>0</v>
      </c>
      <c r="M44" s="72">
        <f t="shared" si="16"/>
        <v>1260658</v>
      </c>
      <c r="N44" s="72">
        <f t="shared" si="16"/>
        <v>1057731</v>
      </c>
      <c r="O44" s="72">
        <f t="shared" si="16"/>
        <v>0</v>
      </c>
      <c r="P44" s="72">
        <f t="shared" si="16"/>
        <v>0</v>
      </c>
      <c r="Q44" s="72">
        <f t="shared" si="16"/>
        <v>1293853</v>
      </c>
      <c r="R44" s="72">
        <f t="shared" si="16"/>
        <v>1293209</v>
      </c>
      <c r="S44" s="73">
        <f>+SUM(M44:R44)</f>
        <v>4905451</v>
      </c>
      <c r="T44" s="54">
        <f t="shared" si="8"/>
        <v>0.09417565004429425</v>
      </c>
    </row>
    <row r="45" spans="1:20" s="61" customFormat="1" ht="15.75">
      <c r="A45" s="59">
        <v>1</v>
      </c>
      <c r="B45" s="60" t="s">
        <v>117</v>
      </c>
      <c r="C45" s="66">
        <f t="shared" si="10"/>
        <v>1041190</v>
      </c>
      <c r="D45" s="68">
        <v>699464</v>
      </c>
      <c r="E45" s="68">
        <v>341726</v>
      </c>
      <c r="F45" s="68">
        <v>5200</v>
      </c>
      <c r="G45" s="68">
        <v>0</v>
      </c>
      <c r="H45" s="66">
        <f t="shared" si="11"/>
        <v>1035990</v>
      </c>
      <c r="I45" s="66">
        <f t="shared" si="12"/>
        <v>622240</v>
      </c>
      <c r="J45" s="68">
        <v>101552</v>
      </c>
      <c r="K45" s="68">
        <v>0</v>
      </c>
      <c r="L45" s="68">
        <v>0</v>
      </c>
      <c r="M45" s="68">
        <v>282122</v>
      </c>
      <c r="N45" s="68">
        <v>238566</v>
      </c>
      <c r="O45" s="68">
        <v>0</v>
      </c>
      <c r="P45" s="68">
        <v>0</v>
      </c>
      <c r="Q45" s="68">
        <v>0</v>
      </c>
      <c r="R45" s="68">
        <v>413750</v>
      </c>
      <c r="S45" s="73">
        <f t="shared" si="7"/>
        <v>934438</v>
      </c>
      <c r="T45" s="54">
        <f t="shared" si="8"/>
        <v>0.1632039084597583</v>
      </c>
    </row>
    <row r="46" spans="1:20" s="61" customFormat="1" ht="15.75">
      <c r="A46" s="59">
        <v>2</v>
      </c>
      <c r="B46" s="60" t="s">
        <v>118</v>
      </c>
      <c r="C46" s="66">
        <f t="shared" si="10"/>
        <v>999942</v>
      </c>
      <c r="D46" s="68">
        <v>316776</v>
      </c>
      <c r="E46" s="68">
        <v>683166</v>
      </c>
      <c r="F46" s="68">
        <v>12200</v>
      </c>
      <c r="G46" s="68">
        <v>0</v>
      </c>
      <c r="H46" s="66">
        <f t="shared" si="11"/>
        <v>987742</v>
      </c>
      <c r="I46" s="66">
        <f t="shared" si="12"/>
        <v>780189</v>
      </c>
      <c r="J46" s="68">
        <v>69338</v>
      </c>
      <c r="K46" s="68">
        <v>0</v>
      </c>
      <c r="L46" s="68">
        <v>0</v>
      </c>
      <c r="M46" s="68">
        <v>596228</v>
      </c>
      <c r="N46" s="68">
        <v>62623</v>
      </c>
      <c r="O46" s="68">
        <v>0</v>
      </c>
      <c r="P46" s="68">
        <v>0</v>
      </c>
      <c r="Q46" s="68">
        <v>52000</v>
      </c>
      <c r="R46" s="68">
        <v>207553</v>
      </c>
      <c r="S46" s="73">
        <f t="shared" si="7"/>
        <v>918404</v>
      </c>
      <c r="T46" s="54">
        <f t="shared" si="8"/>
        <v>0.088873337101651</v>
      </c>
    </row>
    <row r="47" spans="1:20" s="61" customFormat="1" ht="15.75">
      <c r="A47" s="59">
        <v>3</v>
      </c>
      <c r="B47" s="60" t="s">
        <v>119</v>
      </c>
      <c r="C47" s="66">
        <f t="shared" si="10"/>
        <v>2025881</v>
      </c>
      <c r="D47" s="68">
        <v>1777481</v>
      </c>
      <c r="E47" s="68">
        <v>248400</v>
      </c>
      <c r="F47" s="68">
        <v>0</v>
      </c>
      <c r="G47" s="68">
        <v>0</v>
      </c>
      <c r="H47" s="66">
        <f t="shared" si="11"/>
        <v>2025881</v>
      </c>
      <c r="I47" s="66">
        <f t="shared" si="12"/>
        <v>1916318</v>
      </c>
      <c r="J47" s="68">
        <v>148670</v>
      </c>
      <c r="K47" s="68">
        <v>0</v>
      </c>
      <c r="L47" s="68">
        <v>0</v>
      </c>
      <c r="M47" s="68">
        <v>117932</v>
      </c>
      <c r="N47" s="68">
        <v>407863</v>
      </c>
      <c r="O47" s="68">
        <v>0</v>
      </c>
      <c r="P47" s="68">
        <v>0</v>
      </c>
      <c r="Q47" s="68">
        <v>1241853</v>
      </c>
      <c r="R47" s="68">
        <v>109563</v>
      </c>
      <c r="S47" s="73">
        <f t="shared" si="7"/>
        <v>1877211</v>
      </c>
      <c r="T47" s="54">
        <f t="shared" si="8"/>
        <v>0.07758106953021367</v>
      </c>
    </row>
    <row r="48" spans="1:20" s="61" customFormat="1" ht="15.75">
      <c r="A48" s="59">
        <v>4</v>
      </c>
      <c r="B48" s="60" t="s">
        <v>145</v>
      </c>
      <c r="C48" s="66">
        <f t="shared" si="10"/>
        <v>156294</v>
      </c>
      <c r="D48" s="68">
        <v>125594</v>
      </c>
      <c r="E48" s="68">
        <v>30700</v>
      </c>
      <c r="F48" s="68">
        <v>0</v>
      </c>
      <c r="G48" s="68">
        <v>0</v>
      </c>
      <c r="H48" s="66"/>
      <c r="I48" s="66"/>
      <c r="J48" s="68">
        <v>36250</v>
      </c>
      <c r="K48" s="68">
        <v>0</v>
      </c>
      <c r="L48" s="68">
        <v>0</v>
      </c>
      <c r="M48" s="68">
        <v>400</v>
      </c>
      <c r="N48" s="68">
        <v>23400</v>
      </c>
      <c r="O48" s="68">
        <v>0</v>
      </c>
      <c r="P48" s="68">
        <v>0</v>
      </c>
      <c r="Q48" s="68">
        <v>0</v>
      </c>
      <c r="R48" s="68">
        <v>96244</v>
      </c>
      <c r="S48" s="73"/>
      <c r="T48" s="54"/>
    </row>
    <row r="49" spans="1:20" s="61" customFormat="1" ht="15.75">
      <c r="A49" s="59">
        <v>4</v>
      </c>
      <c r="B49" s="60" t="s">
        <v>120</v>
      </c>
      <c r="C49" s="66">
        <f t="shared" si="10"/>
        <v>1068854</v>
      </c>
      <c r="D49" s="68">
        <v>800023</v>
      </c>
      <c r="E49" s="68">
        <v>268831</v>
      </c>
      <c r="F49" s="68">
        <v>0</v>
      </c>
      <c r="G49" s="68">
        <v>0</v>
      </c>
      <c r="H49" s="66">
        <f t="shared" si="11"/>
        <v>1068854</v>
      </c>
      <c r="I49" s="66">
        <f t="shared" si="12"/>
        <v>602755</v>
      </c>
      <c r="J49" s="68">
        <v>13500</v>
      </c>
      <c r="K49" s="68">
        <v>0</v>
      </c>
      <c r="L49" s="68">
        <v>0</v>
      </c>
      <c r="M49" s="68">
        <v>263976</v>
      </c>
      <c r="N49" s="68">
        <v>325279</v>
      </c>
      <c r="O49" s="68">
        <v>0</v>
      </c>
      <c r="P49" s="68">
        <v>0</v>
      </c>
      <c r="Q49" s="68">
        <v>0</v>
      </c>
      <c r="R49" s="68">
        <v>466099</v>
      </c>
      <c r="S49" s="73">
        <f t="shared" si="7"/>
        <v>1055354</v>
      </c>
      <c r="T49" s="54">
        <f t="shared" si="8"/>
        <v>0.02239715970833921</v>
      </c>
    </row>
    <row r="50" spans="1:20" s="58" customFormat="1" ht="15.75">
      <c r="A50" s="56">
        <v>6</v>
      </c>
      <c r="B50" s="57" t="s">
        <v>121</v>
      </c>
      <c r="C50" s="72">
        <f>+SUM(C51:C54)</f>
        <v>17066361</v>
      </c>
      <c r="D50" s="72">
        <f aca="true" t="shared" si="17" ref="D50:R50">+SUM(D51:D54)</f>
        <v>15009381</v>
      </c>
      <c r="E50" s="72">
        <f t="shared" si="17"/>
        <v>2056980</v>
      </c>
      <c r="F50" s="72">
        <f t="shared" si="17"/>
        <v>0</v>
      </c>
      <c r="G50" s="72">
        <f t="shared" si="17"/>
        <v>0</v>
      </c>
      <c r="H50" s="72">
        <f t="shared" si="17"/>
        <v>17066361</v>
      </c>
      <c r="I50" s="72">
        <f t="shared" si="17"/>
        <v>15782305</v>
      </c>
      <c r="J50" s="72">
        <f t="shared" si="17"/>
        <v>368325</v>
      </c>
      <c r="K50" s="72">
        <f t="shared" si="17"/>
        <v>0</v>
      </c>
      <c r="L50" s="72">
        <f t="shared" si="17"/>
        <v>0</v>
      </c>
      <c r="M50" s="72">
        <f t="shared" si="17"/>
        <v>6863913</v>
      </c>
      <c r="N50" s="72">
        <f t="shared" si="17"/>
        <v>725981</v>
      </c>
      <c r="O50" s="72">
        <f t="shared" si="17"/>
        <v>102182</v>
      </c>
      <c r="P50" s="72">
        <f t="shared" si="17"/>
        <v>0</v>
      </c>
      <c r="Q50" s="72">
        <f t="shared" si="17"/>
        <v>7721904</v>
      </c>
      <c r="R50" s="72">
        <f t="shared" si="17"/>
        <v>1284056</v>
      </c>
      <c r="S50" s="73">
        <f>+SUM(M50:R50)</f>
        <v>16698036</v>
      </c>
      <c r="T50" s="54">
        <f t="shared" si="8"/>
        <v>0.023337845770944103</v>
      </c>
    </row>
    <row r="51" spans="1:20" s="61" customFormat="1" ht="15.75">
      <c r="A51" s="59">
        <v>1</v>
      </c>
      <c r="B51" s="60" t="s">
        <v>135</v>
      </c>
      <c r="C51" s="70">
        <f>+SUM(D51:E51)</f>
        <v>495659</v>
      </c>
      <c r="D51" s="68">
        <v>422635</v>
      </c>
      <c r="E51" s="68">
        <v>73024</v>
      </c>
      <c r="F51" s="68">
        <v>0</v>
      </c>
      <c r="G51" s="68">
        <v>0</v>
      </c>
      <c r="H51" s="70">
        <f t="shared" si="11"/>
        <v>495659</v>
      </c>
      <c r="I51" s="70">
        <f>+SUM(J51:Q51)</f>
        <v>129614</v>
      </c>
      <c r="J51" s="68">
        <v>36734</v>
      </c>
      <c r="K51" s="68">
        <v>0</v>
      </c>
      <c r="L51" s="68">
        <v>0</v>
      </c>
      <c r="M51" s="68">
        <v>60479</v>
      </c>
      <c r="N51" s="68">
        <v>0</v>
      </c>
      <c r="O51" s="68">
        <v>0</v>
      </c>
      <c r="P51" s="68">
        <v>0</v>
      </c>
      <c r="Q51" s="68">
        <v>32401</v>
      </c>
      <c r="R51" s="68">
        <v>366045</v>
      </c>
      <c r="S51" s="73">
        <v>458925</v>
      </c>
      <c r="T51" s="54">
        <f t="shared" si="8"/>
        <v>0.28341074266668725</v>
      </c>
    </row>
    <row r="52" spans="1:20" s="61" customFormat="1" ht="15.75">
      <c r="A52" s="59">
        <v>2</v>
      </c>
      <c r="B52" s="60" t="s">
        <v>136</v>
      </c>
      <c r="C52" s="70">
        <f t="shared" si="10"/>
        <v>8835594</v>
      </c>
      <c r="D52" s="68">
        <v>8501758</v>
      </c>
      <c r="E52" s="68">
        <v>333836</v>
      </c>
      <c r="F52" s="68">
        <v>0</v>
      </c>
      <c r="G52" s="68">
        <v>0</v>
      </c>
      <c r="H52" s="70">
        <f t="shared" si="11"/>
        <v>8835594</v>
      </c>
      <c r="I52" s="70">
        <f t="shared" si="12"/>
        <v>8643318</v>
      </c>
      <c r="J52" s="68">
        <v>150465</v>
      </c>
      <c r="K52" s="68">
        <v>0</v>
      </c>
      <c r="L52" s="68">
        <v>0</v>
      </c>
      <c r="M52" s="68">
        <v>378468</v>
      </c>
      <c r="N52" s="68">
        <v>496643</v>
      </c>
      <c r="O52" s="68">
        <v>0</v>
      </c>
      <c r="P52" s="68">
        <v>0</v>
      </c>
      <c r="Q52" s="68">
        <v>7617742</v>
      </c>
      <c r="R52" s="68">
        <v>192276</v>
      </c>
      <c r="S52" s="73">
        <v>8685129</v>
      </c>
      <c r="T52" s="54">
        <f t="shared" si="8"/>
        <v>0.01740824530579576</v>
      </c>
    </row>
    <row r="53" spans="1:20" s="61" customFormat="1" ht="15.75">
      <c r="A53" s="59">
        <v>3</v>
      </c>
      <c r="B53" s="60" t="s">
        <v>137</v>
      </c>
      <c r="C53" s="70">
        <f t="shared" si="10"/>
        <v>5676012</v>
      </c>
      <c r="D53" s="68">
        <v>5448857</v>
      </c>
      <c r="E53" s="68">
        <v>227155</v>
      </c>
      <c r="F53" s="68">
        <v>0</v>
      </c>
      <c r="G53" s="68">
        <v>0</v>
      </c>
      <c r="H53" s="70">
        <f t="shared" si="11"/>
        <v>5676012</v>
      </c>
      <c r="I53" s="70">
        <f t="shared" si="12"/>
        <v>5132303</v>
      </c>
      <c r="J53" s="68">
        <v>150778</v>
      </c>
      <c r="K53" s="68">
        <v>0</v>
      </c>
      <c r="L53" s="68">
        <v>0</v>
      </c>
      <c r="M53" s="68">
        <v>4881593</v>
      </c>
      <c r="N53" s="68">
        <v>0</v>
      </c>
      <c r="O53" s="68">
        <v>99932</v>
      </c>
      <c r="P53" s="68">
        <v>0</v>
      </c>
      <c r="Q53" s="68">
        <v>0</v>
      </c>
      <c r="R53" s="68">
        <v>543709</v>
      </c>
      <c r="S53" s="73">
        <v>5525234</v>
      </c>
      <c r="T53" s="54">
        <f t="shared" si="8"/>
        <v>0.02937823429364946</v>
      </c>
    </row>
    <row r="54" spans="1:20" s="61" customFormat="1" ht="15.75">
      <c r="A54" s="59">
        <v>4</v>
      </c>
      <c r="B54" s="60" t="s">
        <v>138</v>
      </c>
      <c r="C54" s="70">
        <f t="shared" si="10"/>
        <v>2059096</v>
      </c>
      <c r="D54" s="68">
        <v>636131</v>
      </c>
      <c r="E54" s="68">
        <v>1422965</v>
      </c>
      <c r="F54" s="68">
        <v>0</v>
      </c>
      <c r="G54" s="68">
        <v>0</v>
      </c>
      <c r="H54" s="70">
        <f t="shared" si="11"/>
        <v>2059096</v>
      </c>
      <c r="I54" s="70">
        <f t="shared" si="12"/>
        <v>1877070</v>
      </c>
      <c r="J54" s="68">
        <v>30348</v>
      </c>
      <c r="K54" s="68">
        <v>0</v>
      </c>
      <c r="L54" s="68">
        <v>0</v>
      </c>
      <c r="M54" s="68">
        <v>1543373</v>
      </c>
      <c r="N54" s="68">
        <v>229338</v>
      </c>
      <c r="O54" s="68">
        <v>2250</v>
      </c>
      <c r="P54" s="68">
        <v>0</v>
      </c>
      <c r="Q54" s="68">
        <v>71761</v>
      </c>
      <c r="R54" s="68">
        <v>182026</v>
      </c>
      <c r="S54" s="73">
        <v>2028750</v>
      </c>
      <c r="T54" s="54">
        <f t="shared" si="8"/>
        <v>0.016167750803113362</v>
      </c>
    </row>
    <row r="55" spans="1:20" s="58" customFormat="1" ht="15.75">
      <c r="A55" s="56">
        <v>7</v>
      </c>
      <c r="B55" s="57" t="s">
        <v>126</v>
      </c>
      <c r="C55" s="66">
        <f>+SUM(C56:C59)</f>
        <v>3991866</v>
      </c>
      <c r="D55" s="66">
        <f aca="true" t="shared" si="18" ref="D55:R55">+SUM(D56:D59)</f>
        <v>2093218</v>
      </c>
      <c r="E55" s="66">
        <f t="shared" si="18"/>
        <v>1898648</v>
      </c>
      <c r="F55" s="66">
        <f t="shared" si="18"/>
        <v>12100</v>
      </c>
      <c r="G55" s="66">
        <f t="shared" si="18"/>
        <v>0</v>
      </c>
      <c r="H55" s="66">
        <f t="shared" si="18"/>
        <v>3979766</v>
      </c>
      <c r="I55" s="66">
        <f t="shared" si="18"/>
        <v>2064968</v>
      </c>
      <c r="J55" s="66">
        <f t="shared" si="18"/>
        <v>382456</v>
      </c>
      <c r="K55" s="66">
        <f t="shared" si="18"/>
        <v>81430</v>
      </c>
      <c r="L55" s="66">
        <f t="shared" si="18"/>
        <v>0</v>
      </c>
      <c r="M55" s="66">
        <f t="shared" si="18"/>
        <v>1580582</v>
      </c>
      <c r="N55" s="66">
        <f t="shared" si="18"/>
        <v>20500</v>
      </c>
      <c r="O55" s="66">
        <f t="shared" si="18"/>
        <v>0</v>
      </c>
      <c r="P55" s="66">
        <f t="shared" si="18"/>
        <v>0</v>
      </c>
      <c r="Q55" s="66">
        <f t="shared" si="18"/>
        <v>0</v>
      </c>
      <c r="R55" s="66">
        <f t="shared" si="18"/>
        <v>1914798</v>
      </c>
      <c r="S55" s="73">
        <f>+SUM(M55:R55)</f>
        <v>3515880</v>
      </c>
      <c r="T55" s="54">
        <f t="shared" si="8"/>
        <v>0.22464561194168625</v>
      </c>
    </row>
    <row r="56" spans="1:20" s="61" customFormat="1" ht="15.75">
      <c r="A56" s="59">
        <v>1</v>
      </c>
      <c r="B56" s="60" t="s">
        <v>127</v>
      </c>
      <c r="C56" s="66">
        <f t="shared" si="10"/>
        <v>461301</v>
      </c>
      <c r="D56" s="68">
        <v>363741</v>
      </c>
      <c r="E56" s="68">
        <v>97560</v>
      </c>
      <c r="F56" s="68">
        <v>200</v>
      </c>
      <c r="G56" s="68"/>
      <c r="H56" s="66">
        <f t="shared" si="11"/>
        <v>461101</v>
      </c>
      <c r="I56" s="66">
        <f t="shared" si="12"/>
        <v>102910</v>
      </c>
      <c r="J56" s="68">
        <v>33583</v>
      </c>
      <c r="K56" s="68"/>
      <c r="L56" s="68"/>
      <c r="M56" s="68">
        <v>69327</v>
      </c>
      <c r="N56" s="68"/>
      <c r="O56" s="68"/>
      <c r="P56" s="68"/>
      <c r="Q56" s="68"/>
      <c r="R56" s="68">
        <v>358191</v>
      </c>
      <c r="S56" s="73">
        <f t="shared" si="7"/>
        <v>427518</v>
      </c>
      <c r="T56" s="54">
        <f t="shared" si="8"/>
        <v>0.32633368963171705</v>
      </c>
    </row>
    <row r="57" spans="1:20" s="61" customFormat="1" ht="15.75">
      <c r="A57" s="59">
        <v>2</v>
      </c>
      <c r="B57" s="60" t="s">
        <v>128</v>
      </c>
      <c r="C57" s="66">
        <f t="shared" si="10"/>
        <v>1873387</v>
      </c>
      <c r="D57" s="68">
        <v>652069</v>
      </c>
      <c r="E57" s="68">
        <v>1221318</v>
      </c>
      <c r="F57" s="68">
        <v>11700</v>
      </c>
      <c r="G57" s="68"/>
      <c r="H57" s="66">
        <f t="shared" si="11"/>
        <v>1861687</v>
      </c>
      <c r="I57" s="66">
        <f t="shared" si="12"/>
        <v>1250478</v>
      </c>
      <c r="J57" s="68">
        <v>228161</v>
      </c>
      <c r="K57" s="68"/>
      <c r="L57" s="68"/>
      <c r="M57" s="68">
        <v>1001817</v>
      </c>
      <c r="N57" s="68">
        <v>20500</v>
      </c>
      <c r="O57" s="68"/>
      <c r="P57" s="68"/>
      <c r="Q57" s="68"/>
      <c r="R57" s="68">
        <v>611209</v>
      </c>
      <c r="S57" s="73">
        <f t="shared" si="7"/>
        <v>1633526</v>
      </c>
      <c r="T57" s="54">
        <f t="shared" si="8"/>
        <v>0.18245902766781982</v>
      </c>
    </row>
    <row r="58" spans="1:20" s="61" customFormat="1" ht="15.75">
      <c r="A58" s="59">
        <v>3</v>
      </c>
      <c r="B58" s="60" t="s">
        <v>129</v>
      </c>
      <c r="C58" s="66">
        <f t="shared" si="10"/>
        <v>1000784</v>
      </c>
      <c r="D58" s="68">
        <v>638778</v>
      </c>
      <c r="E58" s="68">
        <v>362006</v>
      </c>
      <c r="F58" s="68"/>
      <c r="G58" s="68"/>
      <c r="H58" s="66">
        <f t="shared" si="11"/>
        <v>1000784</v>
      </c>
      <c r="I58" s="66">
        <f t="shared" si="12"/>
        <v>470216</v>
      </c>
      <c r="J58" s="68">
        <v>59938</v>
      </c>
      <c r="K58" s="68">
        <v>81430</v>
      </c>
      <c r="L58" s="68"/>
      <c r="M58" s="68">
        <v>328848</v>
      </c>
      <c r="N58" s="68"/>
      <c r="O58" s="68"/>
      <c r="P58" s="68"/>
      <c r="Q58" s="68"/>
      <c r="R58" s="68">
        <v>530568</v>
      </c>
      <c r="S58" s="73">
        <f t="shared" si="7"/>
        <v>859416</v>
      </c>
      <c r="T58" s="54">
        <f t="shared" si="8"/>
        <v>0.3006448100447454</v>
      </c>
    </row>
    <row r="59" spans="1:20" s="61" customFormat="1" ht="15.75">
      <c r="A59" s="59">
        <v>4</v>
      </c>
      <c r="B59" s="60" t="s">
        <v>130</v>
      </c>
      <c r="C59" s="66">
        <f t="shared" si="10"/>
        <v>656394</v>
      </c>
      <c r="D59" s="68">
        <v>438630</v>
      </c>
      <c r="E59" s="68">
        <v>217764</v>
      </c>
      <c r="F59" s="68">
        <v>200</v>
      </c>
      <c r="G59" s="68">
        <v>0</v>
      </c>
      <c r="H59" s="66">
        <f t="shared" si="11"/>
        <v>656194</v>
      </c>
      <c r="I59" s="66">
        <f t="shared" si="12"/>
        <v>241364</v>
      </c>
      <c r="J59" s="68">
        <v>60774</v>
      </c>
      <c r="K59" s="68">
        <v>0</v>
      </c>
      <c r="L59" s="68">
        <v>0</v>
      </c>
      <c r="M59" s="68">
        <v>180590</v>
      </c>
      <c r="N59" s="68">
        <v>0</v>
      </c>
      <c r="O59" s="68">
        <v>0</v>
      </c>
      <c r="P59" s="68">
        <v>0</v>
      </c>
      <c r="Q59" s="68">
        <v>0</v>
      </c>
      <c r="R59" s="68">
        <v>414830</v>
      </c>
      <c r="S59" s="73">
        <f t="shared" si="7"/>
        <v>595420</v>
      </c>
      <c r="T59" s="54">
        <f t="shared" si="8"/>
        <v>0.25179397093187056</v>
      </c>
    </row>
    <row r="60" spans="1:20" s="58" customFormat="1" ht="15.75">
      <c r="A60" s="56">
        <v>8</v>
      </c>
      <c r="B60" s="57" t="s">
        <v>131</v>
      </c>
      <c r="C60" s="72">
        <f>+SUM(C61:C64)</f>
        <v>86472226</v>
      </c>
      <c r="D60" s="72">
        <f aca="true" t="shared" si="19" ref="D60:R60">+SUM(D61:D64)</f>
        <v>3708589</v>
      </c>
      <c r="E60" s="72">
        <f t="shared" si="19"/>
        <v>82763637</v>
      </c>
      <c r="F60" s="72">
        <f t="shared" si="19"/>
        <v>0</v>
      </c>
      <c r="G60" s="72">
        <f t="shared" si="19"/>
        <v>0</v>
      </c>
      <c r="H60" s="72">
        <f t="shared" si="19"/>
        <v>86472226</v>
      </c>
      <c r="I60" s="72">
        <f t="shared" si="19"/>
        <v>44275614</v>
      </c>
      <c r="J60" s="72">
        <f t="shared" si="19"/>
        <v>21809303</v>
      </c>
      <c r="K60" s="72">
        <f t="shared" si="19"/>
        <v>0</v>
      </c>
      <c r="L60" s="72">
        <f t="shared" si="19"/>
        <v>0</v>
      </c>
      <c r="M60" s="72">
        <f t="shared" si="19"/>
        <v>22318051</v>
      </c>
      <c r="N60" s="72">
        <f t="shared" si="19"/>
        <v>0</v>
      </c>
      <c r="O60" s="72">
        <f t="shared" si="19"/>
        <v>0</v>
      </c>
      <c r="P60" s="72">
        <f t="shared" si="19"/>
        <v>0</v>
      </c>
      <c r="Q60" s="72">
        <f t="shared" si="19"/>
        <v>148260</v>
      </c>
      <c r="R60" s="72">
        <f t="shared" si="19"/>
        <v>42196612</v>
      </c>
      <c r="S60" s="73">
        <f>+SUM(M60:R60)</f>
        <v>64662923</v>
      </c>
      <c r="T60" s="54">
        <f t="shared" si="8"/>
        <v>0.4925804755638171</v>
      </c>
    </row>
    <row r="61" spans="1:20" s="61" customFormat="1" ht="15.75">
      <c r="A61" s="62" t="s">
        <v>26</v>
      </c>
      <c r="B61" s="63" t="s">
        <v>132</v>
      </c>
      <c r="C61" s="66">
        <f t="shared" si="10"/>
        <v>82994099</v>
      </c>
      <c r="D61" s="68">
        <v>1811236</v>
      </c>
      <c r="E61" s="69">
        <v>81182863</v>
      </c>
      <c r="F61" s="67">
        <v>0</v>
      </c>
      <c r="G61" s="69">
        <v>0</v>
      </c>
      <c r="H61" s="66">
        <f t="shared" si="11"/>
        <v>82994099</v>
      </c>
      <c r="I61" s="66">
        <f t="shared" si="12"/>
        <v>42207068</v>
      </c>
      <c r="J61" s="69">
        <v>21585684</v>
      </c>
      <c r="K61" s="69">
        <v>0</v>
      </c>
      <c r="L61" s="69">
        <v>0</v>
      </c>
      <c r="M61" s="69">
        <v>20621384</v>
      </c>
      <c r="N61" s="67">
        <v>0</v>
      </c>
      <c r="O61" s="69">
        <v>0</v>
      </c>
      <c r="P61" s="69">
        <v>0</v>
      </c>
      <c r="Q61" s="69">
        <v>0</v>
      </c>
      <c r="R61" s="69">
        <v>40787031</v>
      </c>
      <c r="S61" s="73">
        <f t="shared" si="7"/>
        <v>61408415</v>
      </c>
      <c r="T61" s="54">
        <f t="shared" si="8"/>
        <v>0.5114234421590241</v>
      </c>
    </row>
    <row r="62" spans="1:20" s="61" customFormat="1" ht="15.75">
      <c r="A62" s="62" t="s">
        <v>27</v>
      </c>
      <c r="B62" s="63" t="s">
        <v>133</v>
      </c>
      <c r="C62" s="66">
        <f t="shared" si="10"/>
        <v>1406024</v>
      </c>
      <c r="D62" s="68">
        <v>787387</v>
      </c>
      <c r="E62" s="69">
        <v>618637</v>
      </c>
      <c r="F62" s="67">
        <v>0</v>
      </c>
      <c r="G62" s="69">
        <v>0</v>
      </c>
      <c r="H62" s="66">
        <f t="shared" si="11"/>
        <v>1406024</v>
      </c>
      <c r="I62" s="66">
        <f t="shared" si="12"/>
        <v>594840</v>
      </c>
      <c r="J62" s="69">
        <v>97454</v>
      </c>
      <c r="K62" s="69"/>
      <c r="L62" s="69"/>
      <c r="M62" s="69">
        <v>349126</v>
      </c>
      <c r="N62" s="67"/>
      <c r="O62" s="69"/>
      <c r="P62" s="69"/>
      <c r="Q62" s="69">
        <v>148260</v>
      </c>
      <c r="R62" s="69">
        <v>811184</v>
      </c>
      <c r="S62" s="73">
        <f t="shared" si="7"/>
        <v>1308570</v>
      </c>
      <c r="T62" s="54">
        <f t="shared" si="8"/>
        <v>0.16383229103624505</v>
      </c>
    </row>
    <row r="63" spans="1:20" s="61" customFormat="1" ht="15.75">
      <c r="A63" s="64" t="s">
        <v>28</v>
      </c>
      <c r="B63" s="65" t="s">
        <v>144</v>
      </c>
      <c r="C63" s="66">
        <f t="shared" si="10"/>
        <v>1816334</v>
      </c>
      <c r="D63" s="69">
        <v>882352</v>
      </c>
      <c r="E63" s="69">
        <v>933982</v>
      </c>
      <c r="F63" s="67">
        <v>0</v>
      </c>
      <c r="G63" s="69">
        <v>0</v>
      </c>
      <c r="H63" s="66">
        <f t="shared" si="11"/>
        <v>1816334</v>
      </c>
      <c r="I63" s="66">
        <f t="shared" si="12"/>
        <v>1432442</v>
      </c>
      <c r="J63" s="69">
        <v>107560</v>
      </c>
      <c r="K63" s="69">
        <v>0</v>
      </c>
      <c r="L63" s="69">
        <v>0</v>
      </c>
      <c r="M63" s="69">
        <v>1324882</v>
      </c>
      <c r="N63" s="67">
        <v>0</v>
      </c>
      <c r="O63" s="69">
        <v>0</v>
      </c>
      <c r="P63" s="69">
        <v>0</v>
      </c>
      <c r="Q63" s="69">
        <v>0</v>
      </c>
      <c r="R63" s="69">
        <v>383892</v>
      </c>
      <c r="S63" s="73">
        <f t="shared" si="7"/>
        <v>1708774</v>
      </c>
      <c r="T63" s="54">
        <f t="shared" si="8"/>
        <v>0.07508855506889633</v>
      </c>
    </row>
    <row r="64" spans="1:20" s="61" customFormat="1" ht="15.75">
      <c r="A64" s="64" t="s">
        <v>39</v>
      </c>
      <c r="B64" s="65" t="s">
        <v>134</v>
      </c>
      <c r="C64" s="66">
        <f t="shared" si="10"/>
        <v>255769</v>
      </c>
      <c r="D64" s="69">
        <v>227614</v>
      </c>
      <c r="E64" s="69">
        <v>28155</v>
      </c>
      <c r="F64" s="67">
        <v>0</v>
      </c>
      <c r="G64" s="69">
        <v>0</v>
      </c>
      <c r="H64" s="66">
        <f t="shared" si="11"/>
        <v>255769</v>
      </c>
      <c r="I64" s="66">
        <f t="shared" si="12"/>
        <v>41264</v>
      </c>
      <c r="J64" s="69">
        <v>18605</v>
      </c>
      <c r="K64" s="69"/>
      <c r="L64" s="69"/>
      <c r="M64" s="69">
        <v>22659</v>
      </c>
      <c r="N64" s="67"/>
      <c r="O64" s="69"/>
      <c r="P64" s="69"/>
      <c r="Q64" s="69"/>
      <c r="R64" s="69">
        <v>214505</v>
      </c>
      <c r="S64" s="73">
        <f t="shared" si="7"/>
        <v>237164</v>
      </c>
      <c r="T64" s="54">
        <f t="shared" si="8"/>
        <v>0.4508772780147344</v>
      </c>
    </row>
    <row r="65" spans="1:21" s="27" customFormat="1" ht="16.5">
      <c r="A65" s="105"/>
      <c r="B65" s="105"/>
      <c r="C65" s="105"/>
      <c r="D65" s="105"/>
      <c r="E65" s="105"/>
      <c r="F65" s="49"/>
      <c r="G65" s="49"/>
      <c r="H65" s="49"/>
      <c r="I65" s="49"/>
      <c r="J65" s="49"/>
      <c r="K65" s="49"/>
      <c r="L65" s="49"/>
      <c r="M65" s="49"/>
      <c r="N65" s="49"/>
      <c r="O65" s="30"/>
      <c r="P65" s="30"/>
      <c r="Q65" s="46" t="s">
        <v>84</v>
      </c>
      <c r="R65" s="47"/>
      <c r="S65" s="47"/>
      <c r="T65" s="30"/>
      <c r="U65" s="30"/>
    </row>
    <row r="66" spans="1:21" s="41" customFormat="1" ht="19.5" customHeight="1">
      <c r="A66" s="33"/>
      <c r="B66" s="106" t="s">
        <v>3</v>
      </c>
      <c r="C66" s="106"/>
      <c r="D66" s="106"/>
      <c r="E66" s="106"/>
      <c r="F66" s="50"/>
      <c r="G66" s="50"/>
      <c r="H66" s="50"/>
      <c r="I66" s="50"/>
      <c r="J66" s="50"/>
      <c r="K66" s="50"/>
      <c r="L66" s="50"/>
      <c r="M66" s="50"/>
      <c r="N66" s="144" t="s">
        <v>140</v>
      </c>
      <c r="O66" s="144"/>
      <c r="P66" s="144"/>
      <c r="Q66" s="144"/>
      <c r="R66" s="144"/>
      <c r="S66" s="144"/>
      <c r="T66" s="144"/>
      <c r="U66" s="33"/>
    </row>
    <row r="67" spans="2:20" ht="16.5">
      <c r="B67" s="106"/>
      <c r="C67" s="106"/>
      <c r="D67" s="106"/>
      <c r="E67" s="106"/>
      <c r="F67" s="32"/>
      <c r="G67" s="32"/>
      <c r="H67" s="32"/>
      <c r="I67" s="32"/>
      <c r="J67" s="32"/>
      <c r="K67" s="32"/>
      <c r="L67" s="32"/>
      <c r="M67" s="32"/>
      <c r="N67" s="144"/>
      <c r="O67" s="144"/>
      <c r="P67" s="144"/>
      <c r="Q67" s="144"/>
      <c r="R67" s="144"/>
      <c r="S67" s="144"/>
      <c r="T67" s="144"/>
    </row>
    <row r="68" spans="2:20" ht="16.5">
      <c r="B68" s="106"/>
      <c r="C68" s="106"/>
      <c r="D68" s="106"/>
      <c r="E68" s="106"/>
      <c r="F68" s="32"/>
      <c r="G68" s="32"/>
      <c r="H68" s="32"/>
      <c r="I68" s="32"/>
      <c r="J68" s="32"/>
      <c r="K68" s="32"/>
      <c r="L68" s="32"/>
      <c r="M68" s="32"/>
      <c r="N68" s="144"/>
      <c r="O68" s="144"/>
      <c r="P68" s="144"/>
      <c r="Q68" s="144"/>
      <c r="R68" s="144"/>
      <c r="S68" s="144"/>
      <c r="T68" s="144"/>
    </row>
    <row r="69" spans="2:20" ht="16.5">
      <c r="B69" s="106"/>
      <c r="C69" s="106"/>
      <c r="D69" s="106"/>
      <c r="E69" s="106"/>
      <c r="F69" s="32"/>
      <c r="G69" s="32"/>
      <c r="H69" s="32"/>
      <c r="I69" s="32"/>
      <c r="J69" s="32"/>
      <c r="K69" s="32"/>
      <c r="L69" s="32"/>
      <c r="M69" s="32"/>
      <c r="N69" s="144"/>
      <c r="O69" s="144"/>
      <c r="P69" s="144"/>
      <c r="Q69" s="144"/>
      <c r="R69" s="144"/>
      <c r="S69" s="144"/>
      <c r="T69" s="144"/>
    </row>
    <row r="70" spans="1:20" ht="15.75" customHeight="1">
      <c r="A70" s="45"/>
      <c r="B70" s="106"/>
      <c r="C70" s="106"/>
      <c r="D70" s="106"/>
      <c r="E70" s="106"/>
      <c r="F70" s="45"/>
      <c r="G70" s="45"/>
      <c r="H70" s="45"/>
      <c r="I70" s="45"/>
      <c r="J70" s="45"/>
      <c r="K70" s="45"/>
      <c r="L70" s="45"/>
      <c r="M70" s="45"/>
      <c r="N70" s="144"/>
      <c r="O70" s="144"/>
      <c r="P70" s="144"/>
      <c r="Q70" s="144"/>
      <c r="R70" s="144"/>
      <c r="S70" s="144"/>
      <c r="T70" s="144"/>
    </row>
    <row r="71" spans="1:20" ht="16.5">
      <c r="A71" s="45"/>
      <c r="B71" s="106" t="s">
        <v>141</v>
      </c>
      <c r="C71" s="106"/>
      <c r="D71" s="106"/>
      <c r="E71" s="106"/>
      <c r="F71" s="45"/>
      <c r="G71" s="45"/>
      <c r="H71" s="45"/>
      <c r="I71" s="45"/>
      <c r="J71" s="45"/>
      <c r="K71" s="45"/>
      <c r="L71" s="45"/>
      <c r="M71" s="45"/>
      <c r="N71" s="144" t="s">
        <v>89</v>
      </c>
      <c r="O71" s="144"/>
      <c r="P71" s="144"/>
      <c r="Q71" s="144"/>
      <c r="R71" s="144"/>
      <c r="S71" s="144"/>
      <c r="T71" s="144"/>
    </row>
  </sheetData>
  <sheetProtection/>
  <protectedRanges>
    <protectedRange password="C71F" sqref="D14:G18 T12:T13 C50:S50 C38:S38 S29:S32 C60:S60 S34:S37 C44:S44 S39:S43 S51:S59 S45:S49 S61:S64 S19:S27 T19:T64 J14:T18 C33:S33 C28:S28" name="Range1"/>
  </protectedRanges>
  <mergeCells count="47">
    <mergeCell ref="N71:T71"/>
    <mergeCell ref="B67:E67"/>
    <mergeCell ref="B68:E68"/>
    <mergeCell ref="B69:E69"/>
    <mergeCell ref="B70:E70"/>
    <mergeCell ref="B71:E71"/>
    <mergeCell ref="N67:T67"/>
    <mergeCell ref="N68:T68"/>
    <mergeCell ref="N69:T69"/>
    <mergeCell ref="N70:T70"/>
    <mergeCell ref="A2:D2"/>
    <mergeCell ref="A6:B10"/>
    <mergeCell ref="D9:D10"/>
    <mergeCell ref="N66:T66"/>
    <mergeCell ref="S6:S10"/>
    <mergeCell ref="P9:P10"/>
    <mergeCell ref="F6:F10"/>
    <mergeCell ref="G6:G10"/>
    <mergeCell ref="Q2:T2"/>
    <mergeCell ref="E3:P3"/>
    <mergeCell ref="E1:P1"/>
    <mergeCell ref="E2:P2"/>
    <mergeCell ref="H6:R6"/>
    <mergeCell ref="J9:J10"/>
    <mergeCell ref="Q9:Q10"/>
    <mergeCell ref="K9:K10"/>
    <mergeCell ref="L9:L10"/>
    <mergeCell ref="M9:M10"/>
    <mergeCell ref="O9:O10"/>
    <mergeCell ref="Q4:T4"/>
    <mergeCell ref="N9:N10"/>
    <mergeCell ref="A11:B11"/>
    <mergeCell ref="A3:D3"/>
    <mergeCell ref="C6:E6"/>
    <mergeCell ref="C7:C10"/>
    <mergeCell ref="D7:E8"/>
    <mergeCell ref="E9:E10"/>
    <mergeCell ref="R7:R10"/>
    <mergeCell ref="Q5:T5"/>
    <mergeCell ref="A65:E65"/>
    <mergeCell ref="B66:E66"/>
    <mergeCell ref="A12:B12"/>
    <mergeCell ref="T6:T10"/>
    <mergeCell ref="H7:H10"/>
    <mergeCell ref="I7:Q7"/>
    <mergeCell ref="I8:I10"/>
    <mergeCell ref="J8:Q8"/>
  </mergeCells>
  <printOptions/>
  <pageMargins left="0.2" right="0" top="0.2" bottom="0" header="0.2" footer="0.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19"/>
  </sheetPr>
  <dimension ref="A1:W78"/>
  <sheetViews>
    <sheetView tabSelected="1" zoomScalePageLayoutView="0" workbookViewId="0" topLeftCell="A1">
      <selection activeCell="F12" activeCellId="1" sqref="H12 F12"/>
    </sheetView>
  </sheetViews>
  <sheetFormatPr defaultColWidth="9.00390625" defaultRowHeight="15.75"/>
  <cols>
    <col min="1" max="1" width="3.50390625" style="29" customWidth="1"/>
    <col min="2" max="2" width="16.00390625" style="29" customWidth="1"/>
    <col min="3" max="3" width="9.00390625" style="29" customWidth="1"/>
    <col min="4" max="5" width="7.375" style="29" customWidth="1"/>
    <col min="6" max="6" width="6.50390625" style="29" customWidth="1"/>
    <col min="7" max="7" width="6.125" style="29" customWidth="1"/>
    <col min="8" max="8" width="8.875" style="29" customWidth="1"/>
    <col min="9" max="9" width="7.875" style="29" customWidth="1"/>
    <col min="10" max="11" width="6.25390625" style="29" customWidth="1"/>
    <col min="12" max="12" width="5.75390625" style="29" customWidth="1"/>
    <col min="13" max="14" width="5.875" style="29" customWidth="1"/>
    <col min="15" max="15" width="5.625" style="29" customWidth="1"/>
    <col min="16" max="16" width="5.25390625" style="29" customWidth="1"/>
    <col min="17" max="17" width="7.50390625" style="29" customWidth="1"/>
    <col min="18" max="18" width="8.75390625" style="29" customWidth="1"/>
    <col min="19" max="19" width="4.75390625" style="29" customWidth="1"/>
    <col min="20" max="16384" width="9.00390625" style="29" customWidth="1"/>
  </cols>
  <sheetData>
    <row r="1" spans="1:19" ht="20.25" customHeight="1">
      <c r="A1" s="32" t="s">
        <v>15</v>
      </c>
      <c r="B1" s="32"/>
      <c r="C1" s="32"/>
      <c r="E1" s="129" t="s">
        <v>43</v>
      </c>
      <c r="F1" s="129"/>
      <c r="G1" s="129"/>
      <c r="H1" s="129"/>
      <c r="I1" s="129"/>
      <c r="J1" s="129"/>
      <c r="K1" s="129"/>
      <c r="L1" s="129"/>
      <c r="M1" s="129"/>
      <c r="N1" s="129"/>
      <c r="O1" s="129"/>
      <c r="P1" s="35" t="s">
        <v>63</v>
      </c>
      <c r="Q1" s="35"/>
      <c r="R1" s="35"/>
      <c r="S1" s="35"/>
    </row>
    <row r="2" spans="1:19" ht="17.25" customHeight="1">
      <c r="A2" s="123" t="s">
        <v>87</v>
      </c>
      <c r="B2" s="123"/>
      <c r="C2" s="123"/>
      <c r="D2" s="123"/>
      <c r="E2" s="130" t="s">
        <v>20</v>
      </c>
      <c r="F2" s="130"/>
      <c r="G2" s="130"/>
      <c r="H2" s="130"/>
      <c r="I2" s="130"/>
      <c r="J2" s="130"/>
      <c r="K2" s="130"/>
      <c r="L2" s="130"/>
      <c r="M2" s="130"/>
      <c r="N2" s="130"/>
      <c r="O2" s="130"/>
      <c r="P2" s="137" t="s">
        <v>64</v>
      </c>
      <c r="Q2" s="137"/>
      <c r="R2" s="137"/>
      <c r="S2" s="137"/>
    </row>
    <row r="3" spans="1:19" ht="14.25" customHeight="1">
      <c r="A3" s="123" t="s">
        <v>88</v>
      </c>
      <c r="B3" s="123"/>
      <c r="C3" s="123"/>
      <c r="D3" s="123"/>
      <c r="E3" s="147" t="s">
        <v>139</v>
      </c>
      <c r="F3" s="147"/>
      <c r="G3" s="147"/>
      <c r="H3" s="147"/>
      <c r="I3" s="147"/>
      <c r="J3" s="147"/>
      <c r="K3" s="147"/>
      <c r="L3" s="147"/>
      <c r="M3" s="147"/>
      <c r="N3" s="147"/>
      <c r="O3" s="147"/>
      <c r="P3" s="35" t="s">
        <v>65</v>
      </c>
      <c r="Q3" s="36"/>
      <c r="R3" s="35"/>
      <c r="S3" s="35"/>
    </row>
    <row r="4" spans="1:19" ht="14.25" customHeight="1">
      <c r="A4" s="32" t="s">
        <v>66</v>
      </c>
      <c r="B4" s="32"/>
      <c r="C4" s="32"/>
      <c r="D4" s="32"/>
      <c r="E4" s="32"/>
      <c r="F4" s="32"/>
      <c r="G4" s="32"/>
      <c r="H4" s="32"/>
      <c r="I4" s="32"/>
      <c r="J4" s="32"/>
      <c r="K4" s="32"/>
      <c r="L4" s="32"/>
      <c r="M4" s="32"/>
      <c r="N4" s="51"/>
      <c r="O4" s="51"/>
      <c r="P4" s="137" t="s">
        <v>22</v>
      </c>
      <c r="Q4" s="137"/>
      <c r="R4" s="137"/>
      <c r="S4" s="137"/>
    </row>
    <row r="5" spans="2:19" ht="12.75" customHeight="1">
      <c r="B5" s="52"/>
      <c r="C5" s="52"/>
      <c r="Q5" s="48" t="s">
        <v>86</v>
      </c>
      <c r="R5" s="43"/>
      <c r="S5" s="43"/>
    </row>
    <row r="6" spans="1:19" ht="22.5" customHeight="1">
      <c r="A6" s="138" t="s">
        <v>38</v>
      </c>
      <c r="B6" s="139"/>
      <c r="C6" s="124" t="s">
        <v>67</v>
      </c>
      <c r="D6" s="125"/>
      <c r="E6" s="126"/>
      <c r="F6" s="145" t="s">
        <v>56</v>
      </c>
      <c r="G6" s="112" t="s">
        <v>68</v>
      </c>
      <c r="H6" s="131" t="s">
        <v>57</v>
      </c>
      <c r="I6" s="132"/>
      <c r="J6" s="132"/>
      <c r="K6" s="132"/>
      <c r="L6" s="132"/>
      <c r="M6" s="132"/>
      <c r="N6" s="132"/>
      <c r="O6" s="132"/>
      <c r="P6" s="132"/>
      <c r="Q6" s="133"/>
      <c r="R6" s="127" t="s">
        <v>69</v>
      </c>
      <c r="S6" s="127" t="s">
        <v>70</v>
      </c>
    </row>
    <row r="7" spans="1:23" s="44" customFormat="1" ht="16.5" customHeight="1">
      <c r="A7" s="140"/>
      <c r="B7" s="141"/>
      <c r="C7" s="127" t="s">
        <v>25</v>
      </c>
      <c r="D7" s="115" t="s">
        <v>5</v>
      </c>
      <c r="E7" s="101"/>
      <c r="F7" s="146"/>
      <c r="G7" s="113"/>
      <c r="H7" s="112" t="s">
        <v>18</v>
      </c>
      <c r="I7" s="115" t="s">
        <v>58</v>
      </c>
      <c r="J7" s="116"/>
      <c r="K7" s="116"/>
      <c r="L7" s="116"/>
      <c r="M7" s="116"/>
      <c r="N7" s="116"/>
      <c r="O7" s="116"/>
      <c r="P7" s="117"/>
      <c r="Q7" s="101" t="s">
        <v>71</v>
      </c>
      <c r="R7" s="113"/>
      <c r="S7" s="113"/>
      <c r="T7" s="35"/>
      <c r="U7" s="35"/>
      <c r="V7" s="35"/>
      <c r="W7" s="35"/>
    </row>
    <row r="8" spans="1:19" ht="15.75" customHeight="1">
      <c r="A8" s="140"/>
      <c r="B8" s="141"/>
      <c r="C8" s="113"/>
      <c r="D8" s="128"/>
      <c r="E8" s="103"/>
      <c r="F8" s="146"/>
      <c r="G8" s="113"/>
      <c r="H8" s="113"/>
      <c r="I8" s="112" t="s">
        <v>18</v>
      </c>
      <c r="J8" s="118" t="s">
        <v>5</v>
      </c>
      <c r="K8" s="119"/>
      <c r="L8" s="119"/>
      <c r="M8" s="119"/>
      <c r="N8" s="119"/>
      <c r="O8" s="119"/>
      <c r="P8" s="120"/>
      <c r="Q8" s="102"/>
      <c r="R8" s="113"/>
      <c r="S8" s="113"/>
    </row>
    <row r="9" spans="1:19" ht="15.75" customHeight="1">
      <c r="A9" s="140"/>
      <c r="B9" s="141"/>
      <c r="C9" s="113"/>
      <c r="D9" s="127" t="s">
        <v>72</v>
      </c>
      <c r="E9" s="127" t="s">
        <v>73</v>
      </c>
      <c r="F9" s="146"/>
      <c r="G9" s="113"/>
      <c r="H9" s="113"/>
      <c r="I9" s="113"/>
      <c r="J9" s="120" t="s">
        <v>74</v>
      </c>
      <c r="K9" s="134" t="s">
        <v>75</v>
      </c>
      <c r="L9" s="136" t="s">
        <v>59</v>
      </c>
      <c r="M9" s="112" t="s">
        <v>76</v>
      </c>
      <c r="N9" s="112" t="s">
        <v>60</v>
      </c>
      <c r="O9" s="112" t="s">
        <v>78</v>
      </c>
      <c r="P9" s="112" t="s">
        <v>79</v>
      </c>
      <c r="Q9" s="102"/>
      <c r="R9" s="113"/>
      <c r="S9" s="113"/>
    </row>
    <row r="10" spans="1:19" ht="60.75" customHeight="1">
      <c r="A10" s="142"/>
      <c r="B10" s="143"/>
      <c r="C10" s="114"/>
      <c r="D10" s="114"/>
      <c r="E10" s="114"/>
      <c r="F10" s="128"/>
      <c r="G10" s="114"/>
      <c r="H10" s="114"/>
      <c r="I10" s="114"/>
      <c r="J10" s="120"/>
      <c r="K10" s="134"/>
      <c r="L10" s="136"/>
      <c r="M10" s="114"/>
      <c r="N10" s="114" t="s">
        <v>60</v>
      </c>
      <c r="O10" s="114" t="s">
        <v>78</v>
      </c>
      <c r="P10" s="114" t="s">
        <v>79</v>
      </c>
      <c r="Q10" s="103"/>
      <c r="R10" s="114"/>
      <c r="S10" s="114"/>
    </row>
    <row r="11" spans="1:19" ht="11.25" customHeight="1">
      <c r="A11" s="121" t="s">
        <v>4</v>
      </c>
      <c r="B11" s="122"/>
      <c r="C11" s="53">
        <v>1</v>
      </c>
      <c r="D11" s="53">
        <v>2</v>
      </c>
      <c r="E11" s="53">
        <v>3</v>
      </c>
      <c r="F11" s="53">
        <v>4</v>
      </c>
      <c r="G11" s="53">
        <v>5</v>
      </c>
      <c r="H11" s="53">
        <v>6</v>
      </c>
      <c r="I11" s="53">
        <v>7</v>
      </c>
      <c r="J11" s="53">
        <v>8</v>
      </c>
      <c r="K11" s="53">
        <v>9</v>
      </c>
      <c r="L11" s="53">
        <v>10</v>
      </c>
      <c r="M11" s="53">
        <v>11</v>
      </c>
      <c r="N11" s="53">
        <v>12</v>
      </c>
      <c r="O11" s="53">
        <v>13</v>
      </c>
      <c r="P11" s="53">
        <v>14</v>
      </c>
      <c r="Q11" s="53">
        <v>15</v>
      </c>
      <c r="R11" s="53">
        <v>16</v>
      </c>
      <c r="S11" s="53">
        <v>17</v>
      </c>
    </row>
    <row r="12" spans="1:19" ht="22.5" customHeight="1">
      <c r="A12" s="107" t="s">
        <v>17</v>
      </c>
      <c r="B12" s="108"/>
      <c r="C12" s="152">
        <f>+C13+C19</f>
        <v>4330</v>
      </c>
      <c r="D12" s="152">
        <f aca="true" t="shared" si="0" ref="D12:R12">+D13+D19</f>
        <v>2266</v>
      </c>
      <c r="E12" s="152">
        <f t="shared" si="0"/>
        <v>2064</v>
      </c>
      <c r="F12" s="152">
        <f t="shared" si="0"/>
        <v>37</v>
      </c>
      <c r="G12" s="152">
        <f t="shared" si="0"/>
        <v>0</v>
      </c>
      <c r="H12" s="152">
        <f t="shared" si="0"/>
        <v>4293</v>
      </c>
      <c r="I12" s="152">
        <f t="shared" si="0"/>
        <v>2956</v>
      </c>
      <c r="J12" s="152">
        <f t="shared" si="0"/>
        <v>1320</v>
      </c>
      <c r="K12" s="152">
        <f t="shared" si="0"/>
        <v>6</v>
      </c>
      <c r="L12" s="152">
        <f t="shared" si="0"/>
        <v>1315</v>
      </c>
      <c r="M12" s="152">
        <f t="shared" si="0"/>
        <v>234</v>
      </c>
      <c r="N12" s="152">
        <f t="shared" si="0"/>
        <v>6</v>
      </c>
      <c r="O12" s="152">
        <f t="shared" si="0"/>
        <v>0</v>
      </c>
      <c r="P12" s="152">
        <f t="shared" si="0"/>
        <v>75</v>
      </c>
      <c r="Q12" s="152">
        <f t="shared" si="0"/>
        <v>1337</v>
      </c>
      <c r="R12" s="152">
        <f t="shared" si="0"/>
        <v>2967</v>
      </c>
      <c r="S12" s="54">
        <f aca="true" t="shared" si="1" ref="S12:S17">+SUM(J12:K12)/H12</f>
        <v>0.30887491264849753</v>
      </c>
    </row>
    <row r="13" spans="1:19" ht="14.25" customHeight="1">
      <c r="A13" s="37" t="s">
        <v>0</v>
      </c>
      <c r="B13" s="38" t="s">
        <v>55</v>
      </c>
      <c r="C13" s="66">
        <f aca="true" t="shared" si="2" ref="C13:C21">+D13+E13</f>
        <v>291</v>
      </c>
      <c r="D13" s="72">
        <f aca="true" t="shared" si="3" ref="D13:R13">+SUM(D14:D18)</f>
        <v>157</v>
      </c>
      <c r="E13" s="72">
        <f t="shared" si="3"/>
        <v>134</v>
      </c>
      <c r="F13" s="72">
        <f t="shared" si="3"/>
        <v>13</v>
      </c>
      <c r="G13" s="72">
        <f t="shared" si="3"/>
        <v>0</v>
      </c>
      <c r="H13" s="66">
        <f aca="true" t="shared" si="4" ref="H13:H21">+I13+Q13</f>
        <v>278</v>
      </c>
      <c r="I13" s="66">
        <f aca="true" t="shared" si="5" ref="I13:I19">+SUM(J13:P13)</f>
        <v>227</v>
      </c>
      <c r="J13" s="72">
        <f t="shared" si="3"/>
        <v>76</v>
      </c>
      <c r="K13" s="72">
        <f t="shared" si="3"/>
        <v>0</v>
      </c>
      <c r="L13" s="72">
        <f t="shared" si="3"/>
        <v>75</v>
      </c>
      <c r="M13" s="72">
        <f t="shared" si="3"/>
        <v>56</v>
      </c>
      <c r="N13" s="72">
        <f t="shared" si="3"/>
        <v>2</v>
      </c>
      <c r="O13" s="72">
        <f t="shared" si="3"/>
        <v>0</v>
      </c>
      <c r="P13" s="72">
        <f t="shared" si="3"/>
        <v>18</v>
      </c>
      <c r="Q13" s="72">
        <f t="shared" si="3"/>
        <v>51</v>
      </c>
      <c r="R13" s="72">
        <f t="shared" si="3"/>
        <v>202</v>
      </c>
      <c r="S13" s="54">
        <f t="shared" si="1"/>
        <v>0.2733812949640288</v>
      </c>
    </row>
    <row r="14" spans="1:19" ht="14.25" customHeight="1">
      <c r="A14" s="39" t="s">
        <v>26</v>
      </c>
      <c r="B14" s="40" t="s">
        <v>89</v>
      </c>
      <c r="C14" s="66">
        <f t="shared" si="2"/>
        <v>37</v>
      </c>
      <c r="D14" s="74">
        <v>16</v>
      </c>
      <c r="E14" s="74">
        <v>21</v>
      </c>
      <c r="F14" s="74">
        <v>0</v>
      </c>
      <c r="G14" s="74">
        <v>0</v>
      </c>
      <c r="H14" s="66">
        <f t="shared" si="4"/>
        <v>37</v>
      </c>
      <c r="I14" s="66">
        <f t="shared" si="5"/>
        <v>25</v>
      </c>
      <c r="J14" s="74">
        <v>14</v>
      </c>
      <c r="K14" s="74">
        <v>0</v>
      </c>
      <c r="L14" s="74">
        <v>10</v>
      </c>
      <c r="M14" s="74">
        <v>0</v>
      </c>
      <c r="N14" s="74">
        <v>0</v>
      </c>
      <c r="O14" s="74">
        <v>0</v>
      </c>
      <c r="P14" s="74">
        <v>1</v>
      </c>
      <c r="Q14" s="74">
        <v>12</v>
      </c>
      <c r="R14" s="73">
        <f>+SUM(L14:Q14)</f>
        <v>23</v>
      </c>
      <c r="S14" s="54">
        <f t="shared" si="1"/>
        <v>0.3783783783783784</v>
      </c>
    </row>
    <row r="15" spans="1:19" ht="14.25" customHeight="1">
      <c r="A15" s="39" t="s">
        <v>27</v>
      </c>
      <c r="B15" s="40" t="s">
        <v>90</v>
      </c>
      <c r="C15" s="66">
        <f t="shared" si="2"/>
        <v>33</v>
      </c>
      <c r="D15" s="74">
        <v>9</v>
      </c>
      <c r="E15" s="74">
        <v>24</v>
      </c>
      <c r="F15" s="74">
        <v>1</v>
      </c>
      <c r="G15" s="74">
        <v>0</v>
      </c>
      <c r="H15" s="66">
        <f t="shared" si="4"/>
        <v>32</v>
      </c>
      <c r="I15" s="66">
        <f t="shared" si="5"/>
        <v>28</v>
      </c>
      <c r="J15" s="74">
        <v>22</v>
      </c>
      <c r="K15" s="74">
        <v>0</v>
      </c>
      <c r="L15" s="74">
        <v>4</v>
      </c>
      <c r="M15" s="74">
        <v>0</v>
      </c>
      <c r="N15" s="74">
        <v>0</v>
      </c>
      <c r="O15" s="74">
        <v>0</v>
      </c>
      <c r="P15" s="74">
        <v>2</v>
      </c>
      <c r="Q15" s="74">
        <v>4</v>
      </c>
      <c r="R15" s="73">
        <f>+SUM(L15:Q15)</f>
        <v>10</v>
      </c>
      <c r="S15" s="54">
        <f t="shared" si="1"/>
        <v>0.6875</v>
      </c>
    </row>
    <row r="16" spans="1:19" ht="14.25" customHeight="1">
      <c r="A16" s="39" t="s">
        <v>28</v>
      </c>
      <c r="B16" s="40" t="s">
        <v>91</v>
      </c>
      <c r="C16" s="66">
        <f t="shared" si="2"/>
        <v>60</v>
      </c>
      <c r="D16" s="74">
        <v>31</v>
      </c>
      <c r="E16" s="74">
        <v>29</v>
      </c>
      <c r="F16" s="74">
        <v>12</v>
      </c>
      <c r="G16" s="74">
        <v>0</v>
      </c>
      <c r="H16" s="66">
        <f t="shared" si="4"/>
        <v>48</v>
      </c>
      <c r="I16" s="66">
        <f t="shared" si="5"/>
        <v>36</v>
      </c>
      <c r="J16" s="74">
        <v>15</v>
      </c>
      <c r="K16" s="74">
        <v>0</v>
      </c>
      <c r="L16" s="74">
        <v>18</v>
      </c>
      <c r="M16" s="74">
        <v>0</v>
      </c>
      <c r="N16" s="74">
        <v>1</v>
      </c>
      <c r="O16" s="74">
        <v>0</v>
      </c>
      <c r="P16" s="74">
        <v>2</v>
      </c>
      <c r="Q16" s="74">
        <v>12</v>
      </c>
      <c r="R16" s="73">
        <f>+SUM(L16:Q16)</f>
        <v>33</v>
      </c>
      <c r="S16" s="54">
        <f t="shared" si="1"/>
        <v>0.3125</v>
      </c>
    </row>
    <row r="17" spans="1:19" ht="14.25" customHeight="1">
      <c r="A17" s="39" t="s">
        <v>39</v>
      </c>
      <c r="B17" s="40" t="s">
        <v>92</v>
      </c>
      <c r="C17" s="66">
        <f t="shared" si="2"/>
        <v>80</v>
      </c>
      <c r="D17" s="74">
        <v>51</v>
      </c>
      <c r="E17" s="74">
        <v>29</v>
      </c>
      <c r="F17" s="74">
        <v>0</v>
      </c>
      <c r="G17" s="74">
        <v>0</v>
      </c>
      <c r="H17" s="66">
        <f t="shared" si="4"/>
        <v>80</v>
      </c>
      <c r="I17" s="66">
        <f t="shared" si="5"/>
        <v>75</v>
      </c>
      <c r="J17" s="74">
        <v>7</v>
      </c>
      <c r="K17" s="74"/>
      <c r="L17" s="74">
        <v>27</v>
      </c>
      <c r="M17" s="74">
        <v>40</v>
      </c>
      <c r="N17" s="74">
        <v>1</v>
      </c>
      <c r="O17" s="74">
        <v>0</v>
      </c>
      <c r="P17" s="74">
        <v>0</v>
      </c>
      <c r="Q17" s="74">
        <v>5</v>
      </c>
      <c r="R17" s="73">
        <f>+SUM(L17:Q17)</f>
        <v>73</v>
      </c>
      <c r="S17" s="54">
        <f t="shared" si="1"/>
        <v>0.0875</v>
      </c>
    </row>
    <row r="18" spans="1:19" ht="15.75">
      <c r="A18" s="39" t="s">
        <v>40</v>
      </c>
      <c r="B18" s="40" t="s">
        <v>93</v>
      </c>
      <c r="C18" s="66">
        <f t="shared" si="2"/>
        <v>81</v>
      </c>
      <c r="D18" s="74">
        <v>50</v>
      </c>
      <c r="E18" s="74">
        <v>31</v>
      </c>
      <c r="F18" s="74">
        <v>0</v>
      </c>
      <c r="G18" s="74">
        <v>0</v>
      </c>
      <c r="H18" s="66">
        <f t="shared" si="4"/>
        <v>81</v>
      </c>
      <c r="I18" s="66">
        <f t="shared" si="5"/>
        <v>63</v>
      </c>
      <c r="J18" s="74">
        <v>18</v>
      </c>
      <c r="K18" s="74">
        <v>0</v>
      </c>
      <c r="L18" s="74">
        <v>16</v>
      </c>
      <c r="M18" s="74">
        <v>16</v>
      </c>
      <c r="N18" s="74">
        <v>0</v>
      </c>
      <c r="O18" s="74">
        <v>0</v>
      </c>
      <c r="P18" s="74">
        <v>13</v>
      </c>
      <c r="Q18" s="74">
        <v>18</v>
      </c>
      <c r="R18" s="73">
        <f>+SUM(L18:Q18)</f>
        <v>63</v>
      </c>
      <c r="S18" s="54">
        <f aca="true" t="shared" si="6" ref="S18:S64">+SUM(J18:K18)/H18</f>
        <v>0.2222222222222222</v>
      </c>
    </row>
    <row r="19" spans="1:19" ht="14.25" customHeight="1">
      <c r="A19" s="37" t="s">
        <v>1</v>
      </c>
      <c r="B19" s="38" t="s">
        <v>10</v>
      </c>
      <c r="C19" s="72">
        <f>+C20+C28+C33+C38+C44+C50+C55+C60</f>
        <v>4039</v>
      </c>
      <c r="D19" s="72">
        <f>+D20+D28+D33+D38+D44+D50+D55+D60</f>
        <v>2109</v>
      </c>
      <c r="E19" s="72">
        <f aca="true" t="shared" si="7" ref="E19:Q19">+E20+E28+E33+E38+E44+E50+E55+E60</f>
        <v>1930</v>
      </c>
      <c r="F19" s="72">
        <f t="shared" si="7"/>
        <v>24</v>
      </c>
      <c r="G19" s="72">
        <f t="shared" si="7"/>
        <v>0</v>
      </c>
      <c r="H19" s="72">
        <f t="shared" si="7"/>
        <v>4015</v>
      </c>
      <c r="I19" s="72">
        <f t="shared" si="7"/>
        <v>2729</v>
      </c>
      <c r="J19" s="72">
        <f t="shared" si="7"/>
        <v>1244</v>
      </c>
      <c r="K19" s="72">
        <f t="shared" si="7"/>
        <v>6</v>
      </c>
      <c r="L19" s="72">
        <f t="shared" si="7"/>
        <v>1240</v>
      </c>
      <c r="M19" s="72">
        <f t="shared" si="7"/>
        <v>178</v>
      </c>
      <c r="N19" s="72">
        <f t="shared" si="7"/>
        <v>4</v>
      </c>
      <c r="O19" s="72">
        <f t="shared" si="7"/>
        <v>0</v>
      </c>
      <c r="P19" s="72">
        <f t="shared" si="7"/>
        <v>57</v>
      </c>
      <c r="Q19" s="72">
        <f t="shared" si="7"/>
        <v>1286</v>
      </c>
      <c r="R19" s="72">
        <f>+R20+R28+R33+R38+R44+R50+R55+R60</f>
        <v>2765</v>
      </c>
      <c r="S19" s="54">
        <f t="shared" si="6"/>
        <v>0.31133250311332505</v>
      </c>
    </row>
    <row r="20" spans="1:19" s="58" customFormat="1" ht="15.75">
      <c r="A20" s="56">
        <v>1</v>
      </c>
      <c r="B20" s="57" t="s">
        <v>94</v>
      </c>
      <c r="C20" s="66">
        <f>+SUM(C21:C27)</f>
        <v>725</v>
      </c>
      <c r="D20" s="66">
        <f aca="true" t="shared" si="8" ref="D20:Q20">+SUM(D21:D27)</f>
        <v>428</v>
      </c>
      <c r="E20" s="66">
        <f t="shared" si="8"/>
        <v>297</v>
      </c>
      <c r="F20" s="66">
        <f t="shared" si="8"/>
        <v>9</v>
      </c>
      <c r="G20" s="66">
        <f t="shared" si="8"/>
        <v>0</v>
      </c>
      <c r="H20" s="66">
        <f t="shared" si="8"/>
        <v>716</v>
      </c>
      <c r="I20" s="66">
        <f t="shared" si="8"/>
        <v>494</v>
      </c>
      <c r="J20" s="66">
        <f t="shared" si="8"/>
        <v>203</v>
      </c>
      <c r="K20" s="66">
        <f t="shared" si="8"/>
        <v>3</v>
      </c>
      <c r="L20" s="66">
        <f t="shared" si="8"/>
        <v>255</v>
      </c>
      <c r="M20" s="66">
        <f t="shared" si="8"/>
        <v>10</v>
      </c>
      <c r="N20" s="66">
        <f t="shared" si="8"/>
        <v>2</v>
      </c>
      <c r="O20" s="66">
        <f t="shared" si="8"/>
        <v>0</v>
      </c>
      <c r="P20" s="66">
        <f t="shared" si="8"/>
        <v>21</v>
      </c>
      <c r="Q20" s="66">
        <f t="shared" si="8"/>
        <v>222</v>
      </c>
      <c r="R20" s="73">
        <f>+SUM(L20:Q20)</f>
        <v>510</v>
      </c>
      <c r="S20" s="54">
        <f t="shared" si="6"/>
        <v>0.2877094972067039</v>
      </c>
    </row>
    <row r="21" spans="1:19" s="61" customFormat="1" ht="15.75">
      <c r="A21" s="59">
        <v>1</v>
      </c>
      <c r="B21" s="60" t="s">
        <v>95</v>
      </c>
      <c r="C21" s="66">
        <f t="shared" si="2"/>
        <v>162</v>
      </c>
      <c r="D21" s="68">
        <v>79</v>
      </c>
      <c r="E21" s="68">
        <v>83</v>
      </c>
      <c r="F21" s="68">
        <v>4</v>
      </c>
      <c r="G21" s="68">
        <v>0</v>
      </c>
      <c r="H21" s="66">
        <f t="shared" si="4"/>
        <v>158</v>
      </c>
      <c r="I21" s="66">
        <f aca="true" t="shared" si="9" ref="I21:I27">+SUM(J21:P21)</f>
        <v>114</v>
      </c>
      <c r="J21" s="68">
        <v>59</v>
      </c>
      <c r="K21" s="68">
        <v>0</v>
      </c>
      <c r="L21" s="68">
        <v>54</v>
      </c>
      <c r="M21" s="68">
        <v>0</v>
      </c>
      <c r="N21" s="68">
        <v>1</v>
      </c>
      <c r="O21" s="68">
        <v>0</v>
      </c>
      <c r="P21" s="68">
        <v>0</v>
      </c>
      <c r="Q21" s="68">
        <v>44</v>
      </c>
      <c r="R21" s="73">
        <f aca="true" t="shared" si="10" ref="R21:R64">+SUM(L21:Q21)</f>
        <v>99</v>
      </c>
      <c r="S21" s="54">
        <f t="shared" si="6"/>
        <v>0.37341772151898733</v>
      </c>
    </row>
    <row r="22" spans="1:19" s="61" customFormat="1" ht="15.75">
      <c r="A22" s="59">
        <v>2</v>
      </c>
      <c r="B22" s="60" t="s">
        <v>96</v>
      </c>
      <c r="C22" s="66">
        <f aca="true" t="shared" si="11" ref="C22:C64">+D22+E22</f>
        <v>103</v>
      </c>
      <c r="D22" s="68">
        <v>86</v>
      </c>
      <c r="E22" s="68">
        <v>17</v>
      </c>
      <c r="F22" s="68">
        <v>0</v>
      </c>
      <c r="G22" s="68">
        <v>0</v>
      </c>
      <c r="H22" s="66">
        <f aca="true" t="shared" si="12" ref="H22:H27">+I22+Q22</f>
        <v>103</v>
      </c>
      <c r="I22" s="66">
        <f t="shared" si="9"/>
        <v>63</v>
      </c>
      <c r="J22" s="68">
        <v>8</v>
      </c>
      <c r="K22" s="68">
        <v>0</v>
      </c>
      <c r="L22" s="68">
        <v>33</v>
      </c>
      <c r="M22" s="68">
        <v>8</v>
      </c>
      <c r="N22" s="68">
        <v>0</v>
      </c>
      <c r="O22" s="68">
        <v>0</v>
      </c>
      <c r="P22" s="68">
        <v>14</v>
      </c>
      <c r="Q22" s="68">
        <v>40</v>
      </c>
      <c r="R22" s="73">
        <f t="shared" si="10"/>
        <v>95</v>
      </c>
      <c r="S22" s="54">
        <f t="shared" si="6"/>
        <v>0.07766990291262135</v>
      </c>
    </row>
    <row r="23" spans="1:19" s="61" customFormat="1" ht="15.75">
      <c r="A23" s="59">
        <v>3</v>
      </c>
      <c r="B23" s="60" t="s">
        <v>97</v>
      </c>
      <c r="C23" s="66">
        <f t="shared" si="11"/>
        <v>47</v>
      </c>
      <c r="D23" s="68">
        <v>24</v>
      </c>
      <c r="E23" s="68">
        <v>23</v>
      </c>
      <c r="F23" s="68">
        <v>0</v>
      </c>
      <c r="G23" s="68">
        <v>0</v>
      </c>
      <c r="H23" s="66">
        <f t="shared" si="12"/>
        <v>47</v>
      </c>
      <c r="I23" s="66">
        <f t="shared" si="9"/>
        <v>30</v>
      </c>
      <c r="J23" s="68">
        <v>12</v>
      </c>
      <c r="K23" s="68">
        <v>0</v>
      </c>
      <c r="L23" s="68">
        <v>17</v>
      </c>
      <c r="M23" s="68">
        <v>0</v>
      </c>
      <c r="N23" s="68">
        <v>1</v>
      </c>
      <c r="O23" s="68">
        <v>0</v>
      </c>
      <c r="P23" s="68">
        <v>0</v>
      </c>
      <c r="Q23" s="68">
        <v>17</v>
      </c>
      <c r="R23" s="73">
        <f t="shared" si="10"/>
        <v>35</v>
      </c>
      <c r="S23" s="54">
        <f t="shared" si="6"/>
        <v>0.2553191489361702</v>
      </c>
    </row>
    <row r="24" spans="1:19" s="61" customFormat="1" ht="15.75">
      <c r="A24" s="59">
        <v>4</v>
      </c>
      <c r="B24" s="60" t="s">
        <v>142</v>
      </c>
      <c r="C24" s="66">
        <f t="shared" si="11"/>
        <v>101</v>
      </c>
      <c r="D24" s="68">
        <v>64</v>
      </c>
      <c r="E24" s="68">
        <v>37</v>
      </c>
      <c r="F24" s="68">
        <v>0</v>
      </c>
      <c r="G24" s="68">
        <v>0</v>
      </c>
      <c r="H24" s="66">
        <f t="shared" si="12"/>
        <v>101</v>
      </c>
      <c r="I24" s="66">
        <f t="shared" si="9"/>
        <v>65</v>
      </c>
      <c r="J24" s="68">
        <v>31</v>
      </c>
      <c r="K24" s="68">
        <v>3</v>
      </c>
      <c r="L24" s="68">
        <v>27</v>
      </c>
      <c r="M24" s="68">
        <v>0</v>
      </c>
      <c r="N24" s="68">
        <v>0</v>
      </c>
      <c r="O24" s="68">
        <v>0</v>
      </c>
      <c r="P24" s="68">
        <v>4</v>
      </c>
      <c r="Q24" s="68">
        <v>36</v>
      </c>
      <c r="R24" s="73">
        <f t="shared" si="10"/>
        <v>67</v>
      </c>
      <c r="S24" s="54">
        <f t="shared" si="6"/>
        <v>0.33663366336633666</v>
      </c>
    </row>
    <row r="25" spans="1:19" s="61" customFormat="1" ht="15.75">
      <c r="A25" s="59">
        <v>5</v>
      </c>
      <c r="B25" s="60" t="s">
        <v>99</v>
      </c>
      <c r="C25" s="66">
        <f t="shared" si="11"/>
        <v>81</v>
      </c>
      <c r="D25" s="68">
        <v>54</v>
      </c>
      <c r="E25" s="68">
        <v>27</v>
      </c>
      <c r="F25" s="68">
        <v>1</v>
      </c>
      <c r="G25" s="68">
        <v>0</v>
      </c>
      <c r="H25" s="66">
        <f t="shared" si="12"/>
        <v>80</v>
      </c>
      <c r="I25" s="66">
        <f t="shared" si="9"/>
        <v>53</v>
      </c>
      <c r="J25" s="68">
        <v>23</v>
      </c>
      <c r="K25" s="68">
        <v>0</v>
      </c>
      <c r="L25" s="68">
        <v>29</v>
      </c>
      <c r="M25" s="68">
        <v>0</v>
      </c>
      <c r="N25" s="68">
        <v>0</v>
      </c>
      <c r="O25" s="68">
        <v>0</v>
      </c>
      <c r="P25" s="68">
        <v>1</v>
      </c>
      <c r="Q25" s="68">
        <v>27</v>
      </c>
      <c r="R25" s="73">
        <f t="shared" si="10"/>
        <v>57</v>
      </c>
      <c r="S25" s="54">
        <f t="shared" si="6"/>
        <v>0.2875</v>
      </c>
    </row>
    <row r="26" spans="1:19" s="61" customFormat="1" ht="15.75">
      <c r="A26" s="59">
        <v>6</v>
      </c>
      <c r="B26" s="60" t="s">
        <v>143</v>
      </c>
      <c r="C26" s="66">
        <f t="shared" si="11"/>
        <v>131</v>
      </c>
      <c r="D26" s="68">
        <v>81</v>
      </c>
      <c r="E26" s="68">
        <v>50</v>
      </c>
      <c r="F26" s="68">
        <v>0</v>
      </c>
      <c r="G26" s="68">
        <v>0</v>
      </c>
      <c r="H26" s="66">
        <f t="shared" si="12"/>
        <v>131</v>
      </c>
      <c r="I26" s="66">
        <f t="shared" si="9"/>
        <v>103</v>
      </c>
      <c r="J26" s="68">
        <v>28</v>
      </c>
      <c r="K26" s="68">
        <v>0</v>
      </c>
      <c r="L26" s="68">
        <v>75</v>
      </c>
      <c r="M26" s="68">
        <v>0</v>
      </c>
      <c r="N26" s="68">
        <v>0</v>
      </c>
      <c r="O26" s="68">
        <v>0</v>
      </c>
      <c r="P26" s="68">
        <v>0</v>
      </c>
      <c r="Q26" s="68">
        <v>28</v>
      </c>
      <c r="R26" s="73">
        <f t="shared" si="10"/>
        <v>103</v>
      </c>
      <c r="S26" s="54">
        <f t="shared" si="6"/>
        <v>0.21374045801526717</v>
      </c>
    </row>
    <row r="27" spans="1:19" s="61" customFormat="1" ht="15.75">
      <c r="A27" s="59">
        <v>7</v>
      </c>
      <c r="B27" s="60" t="s">
        <v>98</v>
      </c>
      <c r="C27" s="66">
        <f t="shared" si="11"/>
        <v>100</v>
      </c>
      <c r="D27" s="68">
        <v>40</v>
      </c>
      <c r="E27" s="68">
        <v>60</v>
      </c>
      <c r="F27" s="68">
        <v>4</v>
      </c>
      <c r="G27" s="68">
        <v>0</v>
      </c>
      <c r="H27" s="66">
        <f t="shared" si="12"/>
        <v>96</v>
      </c>
      <c r="I27" s="66">
        <f t="shared" si="9"/>
        <v>66</v>
      </c>
      <c r="J27" s="68">
        <v>42</v>
      </c>
      <c r="K27" s="68">
        <v>0</v>
      </c>
      <c r="L27" s="68">
        <v>20</v>
      </c>
      <c r="M27" s="68">
        <v>2</v>
      </c>
      <c r="N27" s="68">
        <v>0</v>
      </c>
      <c r="O27" s="68">
        <v>0</v>
      </c>
      <c r="P27" s="68">
        <v>2</v>
      </c>
      <c r="Q27" s="68">
        <v>30</v>
      </c>
      <c r="R27" s="73">
        <f t="shared" si="10"/>
        <v>54</v>
      </c>
      <c r="S27" s="54">
        <f t="shared" si="6"/>
        <v>0.4375</v>
      </c>
    </row>
    <row r="28" spans="1:19" s="58" customFormat="1" ht="15.75">
      <c r="A28" s="56">
        <v>2</v>
      </c>
      <c r="B28" s="57" t="s">
        <v>100</v>
      </c>
      <c r="C28" s="72">
        <f>+SUM(C29:C32)</f>
        <v>508</v>
      </c>
      <c r="D28" s="72">
        <f aca="true" t="shared" si="13" ref="D28:Q28">+SUM(D29:D32)</f>
        <v>267</v>
      </c>
      <c r="E28" s="72">
        <f t="shared" si="13"/>
        <v>241</v>
      </c>
      <c r="F28" s="72">
        <f t="shared" si="13"/>
        <v>7</v>
      </c>
      <c r="G28" s="72">
        <f t="shared" si="13"/>
        <v>0</v>
      </c>
      <c r="H28" s="72">
        <f t="shared" si="13"/>
        <v>501</v>
      </c>
      <c r="I28" s="72">
        <f t="shared" si="13"/>
        <v>355</v>
      </c>
      <c r="J28" s="72">
        <f t="shared" si="13"/>
        <v>145</v>
      </c>
      <c r="K28" s="72">
        <f t="shared" si="13"/>
        <v>0</v>
      </c>
      <c r="L28" s="72">
        <f t="shared" si="13"/>
        <v>206</v>
      </c>
      <c r="M28" s="72">
        <f t="shared" si="13"/>
        <v>0</v>
      </c>
      <c r="N28" s="72">
        <f t="shared" si="13"/>
        <v>0</v>
      </c>
      <c r="O28" s="72">
        <f t="shared" si="13"/>
        <v>0</v>
      </c>
      <c r="P28" s="72">
        <f t="shared" si="13"/>
        <v>4</v>
      </c>
      <c r="Q28" s="72">
        <f t="shared" si="13"/>
        <v>146</v>
      </c>
      <c r="R28" s="73">
        <f t="shared" si="10"/>
        <v>356</v>
      </c>
      <c r="S28" s="54">
        <f t="shared" si="6"/>
        <v>0.2894211576846307</v>
      </c>
    </row>
    <row r="29" spans="1:19" s="61" customFormat="1" ht="15.75">
      <c r="A29" s="59">
        <v>1</v>
      </c>
      <c r="B29" s="60" t="s">
        <v>101</v>
      </c>
      <c r="C29" s="66">
        <f t="shared" si="11"/>
        <v>138</v>
      </c>
      <c r="D29" s="68">
        <v>91</v>
      </c>
      <c r="E29" s="68">
        <v>47</v>
      </c>
      <c r="F29" s="68">
        <v>0</v>
      </c>
      <c r="G29" s="68">
        <v>0</v>
      </c>
      <c r="H29" s="66">
        <f aca="true" t="shared" si="14" ref="H29:H64">+I29+Q29</f>
        <v>138</v>
      </c>
      <c r="I29" s="66">
        <f aca="true" t="shared" si="15" ref="I29:I64">+SUM(J29:P29)</f>
        <v>101</v>
      </c>
      <c r="J29" s="68">
        <v>31</v>
      </c>
      <c r="K29" s="68">
        <v>0</v>
      </c>
      <c r="L29" s="68">
        <v>70</v>
      </c>
      <c r="M29" s="68">
        <v>0</v>
      </c>
      <c r="N29" s="68">
        <v>0</v>
      </c>
      <c r="O29" s="68">
        <v>0</v>
      </c>
      <c r="P29" s="68">
        <v>0</v>
      </c>
      <c r="Q29" s="68">
        <v>37</v>
      </c>
      <c r="R29" s="73">
        <f t="shared" si="10"/>
        <v>107</v>
      </c>
      <c r="S29" s="54">
        <f t="shared" si="6"/>
        <v>0.2246376811594203</v>
      </c>
    </row>
    <row r="30" spans="1:19" s="61" customFormat="1" ht="15.75">
      <c r="A30" s="59">
        <v>2</v>
      </c>
      <c r="B30" s="60" t="s">
        <v>102</v>
      </c>
      <c r="C30" s="66">
        <f t="shared" si="11"/>
        <v>106</v>
      </c>
      <c r="D30" s="68">
        <v>65</v>
      </c>
      <c r="E30" s="68">
        <v>41</v>
      </c>
      <c r="F30" s="68">
        <v>0</v>
      </c>
      <c r="G30" s="68">
        <v>0</v>
      </c>
      <c r="H30" s="66">
        <f t="shared" si="14"/>
        <v>106</v>
      </c>
      <c r="I30" s="66">
        <f t="shared" si="15"/>
        <v>68</v>
      </c>
      <c r="J30" s="68">
        <v>32</v>
      </c>
      <c r="K30" s="68">
        <v>0</v>
      </c>
      <c r="L30" s="68">
        <v>34</v>
      </c>
      <c r="M30" s="68">
        <v>0</v>
      </c>
      <c r="N30" s="68">
        <v>0</v>
      </c>
      <c r="O30" s="68">
        <v>0</v>
      </c>
      <c r="P30" s="68">
        <v>2</v>
      </c>
      <c r="Q30" s="68">
        <v>38</v>
      </c>
      <c r="R30" s="73">
        <f t="shared" si="10"/>
        <v>74</v>
      </c>
      <c r="S30" s="54">
        <f t="shared" si="6"/>
        <v>0.3018867924528302</v>
      </c>
    </row>
    <row r="31" spans="1:19" s="61" customFormat="1" ht="15.75">
      <c r="A31" s="59">
        <v>3</v>
      </c>
      <c r="B31" s="60" t="s">
        <v>103</v>
      </c>
      <c r="C31" s="66">
        <f t="shared" si="11"/>
        <v>144</v>
      </c>
      <c r="D31" s="68">
        <v>53</v>
      </c>
      <c r="E31" s="68">
        <v>91</v>
      </c>
      <c r="F31" s="68">
        <v>4</v>
      </c>
      <c r="G31" s="68">
        <v>0</v>
      </c>
      <c r="H31" s="66">
        <f t="shared" si="14"/>
        <v>140</v>
      </c>
      <c r="I31" s="66">
        <f t="shared" si="15"/>
        <v>109</v>
      </c>
      <c r="J31" s="68">
        <v>41</v>
      </c>
      <c r="K31" s="68">
        <v>0</v>
      </c>
      <c r="L31" s="68">
        <v>68</v>
      </c>
      <c r="M31" s="68">
        <v>0</v>
      </c>
      <c r="N31" s="68">
        <v>0</v>
      </c>
      <c r="O31" s="68">
        <v>0</v>
      </c>
      <c r="P31" s="68">
        <v>0</v>
      </c>
      <c r="Q31" s="68">
        <v>31</v>
      </c>
      <c r="R31" s="73">
        <f t="shared" si="10"/>
        <v>99</v>
      </c>
      <c r="S31" s="54">
        <f t="shared" si="6"/>
        <v>0.29285714285714287</v>
      </c>
    </row>
    <row r="32" spans="1:19" s="61" customFormat="1" ht="15.75">
      <c r="A32" s="59">
        <v>4</v>
      </c>
      <c r="B32" s="60" t="s">
        <v>104</v>
      </c>
      <c r="C32" s="66">
        <f t="shared" si="11"/>
        <v>120</v>
      </c>
      <c r="D32" s="68">
        <v>58</v>
      </c>
      <c r="E32" s="68">
        <v>62</v>
      </c>
      <c r="F32" s="68">
        <v>3</v>
      </c>
      <c r="G32" s="68">
        <v>0</v>
      </c>
      <c r="H32" s="66">
        <f t="shared" si="14"/>
        <v>117</v>
      </c>
      <c r="I32" s="66">
        <f t="shared" si="15"/>
        <v>77</v>
      </c>
      <c r="J32" s="68">
        <v>41</v>
      </c>
      <c r="K32" s="68">
        <v>0</v>
      </c>
      <c r="L32" s="68">
        <v>34</v>
      </c>
      <c r="M32" s="68">
        <v>0</v>
      </c>
      <c r="N32" s="68">
        <v>0</v>
      </c>
      <c r="O32" s="68">
        <v>0</v>
      </c>
      <c r="P32" s="68">
        <v>2</v>
      </c>
      <c r="Q32" s="68">
        <v>40</v>
      </c>
      <c r="R32" s="73">
        <f t="shared" si="10"/>
        <v>76</v>
      </c>
      <c r="S32" s="54">
        <f t="shared" si="6"/>
        <v>0.3504273504273504</v>
      </c>
    </row>
    <row r="33" spans="1:19" s="58" customFormat="1" ht="15.75">
      <c r="A33" s="56">
        <v>3</v>
      </c>
      <c r="B33" s="57" t="s">
        <v>105</v>
      </c>
      <c r="C33" s="72">
        <f>+SUM(C34:C37)</f>
        <v>494</v>
      </c>
      <c r="D33" s="72">
        <f aca="true" t="shared" si="16" ref="D33:Q33">+SUM(D34:D37)</f>
        <v>349</v>
      </c>
      <c r="E33" s="72">
        <f t="shared" si="16"/>
        <v>145</v>
      </c>
      <c r="F33" s="72">
        <f t="shared" si="16"/>
        <v>4</v>
      </c>
      <c r="G33" s="72">
        <f t="shared" si="16"/>
        <v>0</v>
      </c>
      <c r="H33" s="72">
        <f t="shared" si="16"/>
        <v>490</v>
      </c>
      <c r="I33" s="72">
        <f t="shared" si="16"/>
        <v>280</v>
      </c>
      <c r="J33" s="72">
        <f t="shared" si="16"/>
        <v>78</v>
      </c>
      <c r="K33" s="72">
        <f t="shared" si="16"/>
        <v>2</v>
      </c>
      <c r="L33" s="72">
        <f t="shared" si="16"/>
        <v>200</v>
      </c>
      <c r="M33" s="72">
        <f t="shared" si="16"/>
        <v>0</v>
      </c>
      <c r="N33" s="72">
        <f t="shared" si="16"/>
        <v>0</v>
      </c>
      <c r="O33" s="72">
        <f t="shared" si="16"/>
        <v>0</v>
      </c>
      <c r="P33" s="72">
        <f t="shared" si="16"/>
        <v>0</v>
      </c>
      <c r="Q33" s="72">
        <f t="shared" si="16"/>
        <v>210</v>
      </c>
      <c r="R33" s="73">
        <f>+SUM(L33:Q33)</f>
        <v>410</v>
      </c>
      <c r="S33" s="54">
        <f t="shared" si="6"/>
        <v>0.16326530612244897</v>
      </c>
    </row>
    <row r="34" spans="1:19" s="61" customFormat="1" ht="15.75">
      <c r="A34" s="59">
        <v>1</v>
      </c>
      <c r="B34" s="60" t="s">
        <v>108</v>
      </c>
      <c r="C34" s="66">
        <f t="shared" si="11"/>
        <v>77</v>
      </c>
      <c r="D34" s="68">
        <v>50</v>
      </c>
      <c r="E34" s="68">
        <v>27</v>
      </c>
      <c r="F34" s="67">
        <v>0</v>
      </c>
      <c r="G34" s="68">
        <v>0</v>
      </c>
      <c r="H34" s="66">
        <f t="shared" si="14"/>
        <v>77</v>
      </c>
      <c r="I34" s="66">
        <f t="shared" si="15"/>
        <v>69</v>
      </c>
      <c r="J34" s="68">
        <v>17</v>
      </c>
      <c r="K34" s="68">
        <v>0</v>
      </c>
      <c r="L34" s="68">
        <v>52</v>
      </c>
      <c r="M34" s="68">
        <v>0</v>
      </c>
      <c r="N34" s="67">
        <v>0</v>
      </c>
      <c r="O34" s="68">
        <v>0</v>
      </c>
      <c r="P34" s="68">
        <v>0</v>
      </c>
      <c r="Q34" s="68">
        <v>8</v>
      </c>
      <c r="R34" s="73">
        <f t="shared" si="10"/>
        <v>60</v>
      </c>
      <c r="S34" s="54">
        <f t="shared" si="6"/>
        <v>0.22077922077922077</v>
      </c>
    </row>
    <row r="35" spans="1:19" s="61" customFormat="1" ht="15.75">
      <c r="A35" s="59">
        <v>2</v>
      </c>
      <c r="B35" s="60" t="s">
        <v>107</v>
      </c>
      <c r="C35" s="66">
        <f t="shared" si="11"/>
        <v>134</v>
      </c>
      <c r="D35" s="68">
        <v>85</v>
      </c>
      <c r="E35" s="68">
        <v>49</v>
      </c>
      <c r="F35" s="67">
        <v>4</v>
      </c>
      <c r="G35" s="68">
        <v>0</v>
      </c>
      <c r="H35" s="66">
        <f t="shared" si="14"/>
        <v>130</v>
      </c>
      <c r="I35" s="66">
        <f t="shared" si="15"/>
        <v>79</v>
      </c>
      <c r="J35" s="68">
        <v>28</v>
      </c>
      <c r="K35" s="68">
        <v>1</v>
      </c>
      <c r="L35" s="68">
        <v>50</v>
      </c>
      <c r="M35" s="68">
        <v>0</v>
      </c>
      <c r="N35" s="67">
        <v>0</v>
      </c>
      <c r="O35" s="68">
        <v>0</v>
      </c>
      <c r="P35" s="68">
        <v>0</v>
      </c>
      <c r="Q35" s="68">
        <v>51</v>
      </c>
      <c r="R35" s="73">
        <f t="shared" si="10"/>
        <v>101</v>
      </c>
      <c r="S35" s="54">
        <f t="shared" si="6"/>
        <v>0.2230769230769231</v>
      </c>
    </row>
    <row r="36" spans="1:19" s="61" customFormat="1" ht="15.75">
      <c r="A36" s="59">
        <v>3</v>
      </c>
      <c r="B36" s="60" t="s">
        <v>106</v>
      </c>
      <c r="C36" s="66">
        <f t="shared" si="11"/>
        <v>70</v>
      </c>
      <c r="D36" s="68">
        <v>45</v>
      </c>
      <c r="E36" s="68">
        <v>25</v>
      </c>
      <c r="F36" s="67">
        <v>0</v>
      </c>
      <c r="G36" s="68">
        <v>0</v>
      </c>
      <c r="H36" s="66">
        <f t="shared" si="14"/>
        <v>70</v>
      </c>
      <c r="I36" s="66">
        <f t="shared" si="15"/>
        <v>49</v>
      </c>
      <c r="J36" s="68">
        <v>19</v>
      </c>
      <c r="K36" s="68">
        <v>0</v>
      </c>
      <c r="L36" s="68">
        <v>30</v>
      </c>
      <c r="M36" s="68">
        <v>0</v>
      </c>
      <c r="N36" s="67">
        <v>0</v>
      </c>
      <c r="O36" s="68">
        <v>0</v>
      </c>
      <c r="P36" s="68">
        <v>0</v>
      </c>
      <c r="Q36" s="68">
        <v>21</v>
      </c>
      <c r="R36" s="73">
        <f t="shared" si="10"/>
        <v>51</v>
      </c>
      <c r="S36" s="54">
        <f t="shared" si="6"/>
        <v>0.2714285714285714</v>
      </c>
    </row>
    <row r="37" spans="1:19" s="61" customFormat="1" ht="15.75">
      <c r="A37" s="59">
        <v>4</v>
      </c>
      <c r="B37" s="60" t="s">
        <v>109</v>
      </c>
      <c r="C37" s="66">
        <f t="shared" si="11"/>
        <v>213</v>
      </c>
      <c r="D37" s="68">
        <v>169</v>
      </c>
      <c r="E37" s="68">
        <v>44</v>
      </c>
      <c r="F37" s="67">
        <v>0</v>
      </c>
      <c r="G37" s="68">
        <v>0</v>
      </c>
      <c r="H37" s="66">
        <f t="shared" si="14"/>
        <v>213</v>
      </c>
      <c r="I37" s="66">
        <f t="shared" si="15"/>
        <v>83</v>
      </c>
      <c r="J37" s="68">
        <v>14</v>
      </c>
      <c r="K37" s="68">
        <v>1</v>
      </c>
      <c r="L37" s="68">
        <v>68</v>
      </c>
      <c r="M37" s="68">
        <v>0</v>
      </c>
      <c r="N37" s="67">
        <v>0</v>
      </c>
      <c r="O37" s="68">
        <v>0</v>
      </c>
      <c r="P37" s="68">
        <v>0</v>
      </c>
      <c r="Q37" s="68">
        <v>130</v>
      </c>
      <c r="R37" s="73">
        <f t="shared" si="10"/>
        <v>198</v>
      </c>
      <c r="S37" s="54">
        <f t="shared" si="6"/>
        <v>0.07042253521126761</v>
      </c>
    </row>
    <row r="38" spans="1:19" s="58" customFormat="1" ht="15.75">
      <c r="A38" s="56">
        <v>4</v>
      </c>
      <c r="B38" s="57" t="s">
        <v>110</v>
      </c>
      <c r="C38" s="72">
        <f>+SUM(C39:C43)</f>
        <v>411</v>
      </c>
      <c r="D38" s="72">
        <f aca="true" t="shared" si="17" ref="D38:Q38">+SUM(D39:D43)</f>
        <v>242</v>
      </c>
      <c r="E38" s="72">
        <f t="shared" si="17"/>
        <v>169</v>
      </c>
      <c r="F38" s="72">
        <f t="shared" si="17"/>
        <v>0</v>
      </c>
      <c r="G38" s="72">
        <f t="shared" si="17"/>
        <v>0</v>
      </c>
      <c r="H38" s="72">
        <f t="shared" si="17"/>
        <v>411</v>
      </c>
      <c r="I38" s="72">
        <f t="shared" si="17"/>
        <v>222</v>
      </c>
      <c r="J38" s="72">
        <f t="shared" si="17"/>
        <v>117</v>
      </c>
      <c r="K38" s="72">
        <f t="shared" si="17"/>
        <v>0</v>
      </c>
      <c r="L38" s="72">
        <f t="shared" si="17"/>
        <v>87</v>
      </c>
      <c r="M38" s="72">
        <f t="shared" si="17"/>
        <v>1</v>
      </c>
      <c r="N38" s="72">
        <f t="shared" si="17"/>
        <v>0</v>
      </c>
      <c r="O38" s="72">
        <f t="shared" si="17"/>
        <v>0</v>
      </c>
      <c r="P38" s="72">
        <f t="shared" si="17"/>
        <v>17</v>
      </c>
      <c r="Q38" s="72">
        <f t="shared" si="17"/>
        <v>189</v>
      </c>
      <c r="R38" s="73">
        <f>+SUM(L38:Q38)</f>
        <v>294</v>
      </c>
      <c r="S38" s="54">
        <f t="shared" si="6"/>
        <v>0.2846715328467153</v>
      </c>
    </row>
    <row r="39" spans="1:19" s="61" customFormat="1" ht="15.75">
      <c r="A39" s="59">
        <v>1</v>
      </c>
      <c r="B39" s="60" t="s">
        <v>111</v>
      </c>
      <c r="C39" s="66">
        <f t="shared" si="11"/>
        <v>98</v>
      </c>
      <c r="D39" s="68">
        <v>59</v>
      </c>
      <c r="E39" s="68">
        <v>39</v>
      </c>
      <c r="F39" s="67">
        <v>0</v>
      </c>
      <c r="G39" s="68">
        <v>0</v>
      </c>
      <c r="H39" s="66">
        <f t="shared" si="14"/>
        <v>98</v>
      </c>
      <c r="I39" s="66">
        <f t="shared" si="15"/>
        <v>52</v>
      </c>
      <c r="J39" s="68">
        <v>34</v>
      </c>
      <c r="K39" s="68">
        <v>0</v>
      </c>
      <c r="L39" s="68">
        <v>10</v>
      </c>
      <c r="M39" s="68">
        <v>1</v>
      </c>
      <c r="N39" s="67">
        <v>0</v>
      </c>
      <c r="O39" s="68">
        <v>0</v>
      </c>
      <c r="P39" s="68">
        <v>7</v>
      </c>
      <c r="Q39" s="68">
        <v>46</v>
      </c>
      <c r="R39" s="73">
        <f t="shared" si="10"/>
        <v>64</v>
      </c>
      <c r="S39" s="54">
        <f t="shared" si="6"/>
        <v>0.3469387755102041</v>
      </c>
    </row>
    <row r="40" spans="1:19" s="61" customFormat="1" ht="15.75">
      <c r="A40" s="59">
        <v>2</v>
      </c>
      <c r="B40" s="60" t="s">
        <v>113</v>
      </c>
      <c r="C40" s="66">
        <f t="shared" si="11"/>
        <v>41</v>
      </c>
      <c r="D40" s="68">
        <v>26</v>
      </c>
      <c r="E40" s="68">
        <v>15</v>
      </c>
      <c r="F40" s="67">
        <v>0</v>
      </c>
      <c r="G40" s="68">
        <v>0</v>
      </c>
      <c r="H40" s="66">
        <f t="shared" si="14"/>
        <v>41</v>
      </c>
      <c r="I40" s="66">
        <f t="shared" si="15"/>
        <v>18</v>
      </c>
      <c r="J40" s="68">
        <v>9</v>
      </c>
      <c r="K40" s="68">
        <v>0</v>
      </c>
      <c r="L40" s="68">
        <v>9</v>
      </c>
      <c r="M40" s="68">
        <v>0</v>
      </c>
      <c r="N40" s="67">
        <v>0</v>
      </c>
      <c r="O40" s="68">
        <v>0</v>
      </c>
      <c r="P40" s="68">
        <v>0</v>
      </c>
      <c r="Q40" s="68">
        <v>23</v>
      </c>
      <c r="R40" s="73">
        <f t="shared" si="10"/>
        <v>32</v>
      </c>
      <c r="S40" s="54">
        <f t="shared" si="6"/>
        <v>0.21951219512195122</v>
      </c>
    </row>
    <row r="41" spans="1:19" s="61" customFormat="1" ht="15.75">
      <c r="A41" s="59">
        <v>3</v>
      </c>
      <c r="B41" s="60" t="s">
        <v>114</v>
      </c>
      <c r="C41" s="66">
        <f t="shared" si="11"/>
        <v>92</v>
      </c>
      <c r="D41" s="68">
        <v>56</v>
      </c>
      <c r="E41" s="68">
        <v>36</v>
      </c>
      <c r="F41" s="67">
        <v>0</v>
      </c>
      <c r="G41" s="68">
        <v>0</v>
      </c>
      <c r="H41" s="66">
        <f t="shared" si="14"/>
        <v>92</v>
      </c>
      <c r="I41" s="66">
        <f t="shared" si="15"/>
        <v>43</v>
      </c>
      <c r="J41" s="68">
        <v>21</v>
      </c>
      <c r="K41" s="68">
        <v>0</v>
      </c>
      <c r="L41" s="68">
        <v>20</v>
      </c>
      <c r="M41" s="68">
        <v>0</v>
      </c>
      <c r="N41" s="67">
        <v>0</v>
      </c>
      <c r="O41" s="68">
        <v>0</v>
      </c>
      <c r="P41" s="68">
        <v>2</v>
      </c>
      <c r="Q41" s="68">
        <v>49</v>
      </c>
      <c r="R41" s="73">
        <f t="shared" si="10"/>
        <v>71</v>
      </c>
      <c r="S41" s="54">
        <f t="shared" si="6"/>
        <v>0.22826086956521738</v>
      </c>
    </row>
    <row r="42" spans="1:19" s="61" customFormat="1" ht="15.75">
      <c r="A42" s="59">
        <v>4</v>
      </c>
      <c r="B42" s="60" t="s">
        <v>112</v>
      </c>
      <c r="C42" s="66">
        <f t="shared" si="11"/>
        <v>84</v>
      </c>
      <c r="D42" s="68">
        <v>45</v>
      </c>
      <c r="E42" s="68">
        <v>39</v>
      </c>
      <c r="F42" s="67">
        <v>0</v>
      </c>
      <c r="G42" s="68">
        <v>0</v>
      </c>
      <c r="H42" s="66">
        <f t="shared" si="14"/>
        <v>84</v>
      </c>
      <c r="I42" s="66">
        <f t="shared" si="15"/>
        <v>49</v>
      </c>
      <c r="J42" s="68">
        <v>28</v>
      </c>
      <c r="K42" s="68">
        <v>0</v>
      </c>
      <c r="L42" s="68">
        <v>17</v>
      </c>
      <c r="M42" s="68">
        <v>0</v>
      </c>
      <c r="N42" s="67">
        <v>0</v>
      </c>
      <c r="O42" s="68">
        <v>0</v>
      </c>
      <c r="P42" s="68">
        <v>4</v>
      </c>
      <c r="Q42" s="68">
        <v>35</v>
      </c>
      <c r="R42" s="73">
        <f t="shared" si="10"/>
        <v>56</v>
      </c>
      <c r="S42" s="54">
        <f t="shared" si="6"/>
        <v>0.3333333333333333</v>
      </c>
    </row>
    <row r="43" spans="1:19" s="61" customFormat="1" ht="15.75">
      <c r="A43" s="59">
        <v>5</v>
      </c>
      <c r="B43" s="60" t="s">
        <v>115</v>
      </c>
      <c r="C43" s="66">
        <f t="shared" si="11"/>
        <v>96</v>
      </c>
      <c r="D43" s="68">
        <v>56</v>
      </c>
      <c r="E43" s="68">
        <v>40</v>
      </c>
      <c r="F43" s="67">
        <v>0</v>
      </c>
      <c r="G43" s="68">
        <v>0</v>
      </c>
      <c r="H43" s="66">
        <f t="shared" si="14"/>
        <v>96</v>
      </c>
      <c r="I43" s="66">
        <f t="shared" si="15"/>
        <v>60</v>
      </c>
      <c r="J43" s="68">
        <v>25</v>
      </c>
      <c r="K43" s="68">
        <v>0</v>
      </c>
      <c r="L43" s="68">
        <v>31</v>
      </c>
      <c r="M43" s="68">
        <v>0</v>
      </c>
      <c r="N43" s="67">
        <v>0</v>
      </c>
      <c r="O43" s="68">
        <v>0</v>
      </c>
      <c r="P43" s="68">
        <v>4</v>
      </c>
      <c r="Q43" s="68">
        <v>36</v>
      </c>
      <c r="R43" s="73">
        <f t="shared" si="10"/>
        <v>71</v>
      </c>
      <c r="S43" s="54">
        <f t="shared" si="6"/>
        <v>0.2604166666666667</v>
      </c>
    </row>
    <row r="44" spans="1:19" s="58" customFormat="1" ht="15.75">
      <c r="A44" s="56">
        <v>5</v>
      </c>
      <c r="B44" s="57" t="s">
        <v>116</v>
      </c>
      <c r="C44" s="153">
        <f>+SUM(C45:C49)</f>
        <v>536</v>
      </c>
      <c r="D44" s="153">
        <f aca="true" t="shared" si="18" ref="D44:Q44">+SUM(D45:D49)</f>
        <v>232</v>
      </c>
      <c r="E44" s="153">
        <f t="shared" si="18"/>
        <v>304</v>
      </c>
      <c r="F44" s="153">
        <f t="shared" si="18"/>
        <v>2</v>
      </c>
      <c r="G44" s="153">
        <f t="shared" si="18"/>
        <v>0</v>
      </c>
      <c r="H44" s="153">
        <f t="shared" si="18"/>
        <v>534</v>
      </c>
      <c r="I44" s="153">
        <f t="shared" si="18"/>
        <v>464</v>
      </c>
      <c r="J44" s="153">
        <f t="shared" si="18"/>
        <v>221</v>
      </c>
      <c r="K44" s="153">
        <f t="shared" si="18"/>
        <v>0</v>
      </c>
      <c r="L44" s="153">
        <f t="shared" si="18"/>
        <v>112</v>
      </c>
      <c r="M44" s="153">
        <f t="shared" si="18"/>
        <v>129</v>
      </c>
      <c r="N44" s="153">
        <f t="shared" si="18"/>
        <v>0</v>
      </c>
      <c r="O44" s="153">
        <f t="shared" si="18"/>
        <v>0</v>
      </c>
      <c r="P44" s="153">
        <f t="shared" si="18"/>
        <v>2</v>
      </c>
      <c r="Q44" s="153">
        <f t="shared" si="18"/>
        <v>70</v>
      </c>
      <c r="R44" s="73">
        <f>+SUM(L44:Q44)</f>
        <v>313</v>
      </c>
      <c r="S44" s="54">
        <f t="shared" si="6"/>
        <v>0.41385767790262173</v>
      </c>
    </row>
    <row r="45" spans="1:19" s="61" customFormat="1" ht="15.75">
      <c r="A45" s="59">
        <v>1</v>
      </c>
      <c r="B45" s="60" t="s">
        <v>117</v>
      </c>
      <c r="C45" s="66">
        <f t="shared" si="11"/>
        <v>139</v>
      </c>
      <c r="D45" s="68">
        <v>61</v>
      </c>
      <c r="E45" s="68">
        <v>78</v>
      </c>
      <c r="F45" s="67">
        <v>1</v>
      </c>
      <c r="G45" s="68">
        <v>0</v>
      </c>
      <c r="H45" s="66">
        <f t="shared" si="14"/>
        <v>138</v>
      </c>
      <c r="I45" s="66">
        <f t="shared" si="15"/>
        <v>129</v>
      </c>
      <c r="J45" s="68">
        <v>61</v>
      </c>
      <c r="K45" s="68">
        <v>0</v>
      </c>
      <c r="L45" s="68">
        <v>28</v>
      </c>
      <c r="M45" s="68">
        <v>40</v>
      </c>
      <c r="N45" s="67">
        <v>0</v>
      </c>
      <c r="O45" s="68">
        <v>0</v>
      </c>
      <c r="P45" s="68">
        <v>0</v>
      </c>
      <c r="Q45" s="68">
        <v>9</v>
      </c>
      <c r="R45" s="73">
        <f t="shared" si="10"/>
        <v>77</v>
      </c>
      <c r="S45" s="54">
        <f t="shared" si="6"/>
        <v>0.4420289855072464</v>
      </c>
    </row>
    <row r="46" spans="1:19" s="61" customFormat="1" ht="15.75">
      <c r="A46" s="59">
        <v>2</v>
      </c>
      <c r="B46" s="60" t="s">
        <v>146</v>
      </c>
      <c r="C46" s="66">
        <f t="shared" si="11"/>
        <v>122</v>
      </c>
      <c r="D46" s="68">
        <v>34</v>
      </c>
      <c r="E46" s="68">
        <v>88</v>
      </c>
      <c r="F46" s="67">
        <v>1</v>
      </c>
      <c r="G46" s="68">
        <v>0</v>
      </c>
      <c r="H46" s="66">
        <f t="shared" si="14"/>
        <v>121</v>
      </c>
      <c r="I46" s="66">
        <f t="shared" si="15"/>
        <v>105</v>
      </c>
      <c r="J46" s="68">
        <v>46</v>
      </c>
      <c r="K46" s="68">
        <v>0</v>
      </c>
      <c r="L46" s="68">
        <v>44</v>
      </c>
      <c r="M46" s="68">
        <v>14</v>
      </c>
      <c r="N46" s="67">
        <v>0</v>
      </c>
      <c r="O46" s="68">
        <v>0</v>
      </c>
      <c r="P46" s="68">
        <v>1</v>
      </c>
      <c r="Q46" s="68">
        <v>16</v>
      </c>
      <c r="R46" s="73">
        <f t="shared" si="10"/>
        <v>75</v>
      </c>
      <c r="S46" s="54">
        <f t="shared" si="6"/>
        <v>0.38016528925619836</v>
      </c>
    </row>
    <row r="47" spans="1:19" s="61" customFormat="1" ht="15.75">
      <c r="A47" s="59">
        <v>3</v>
      </c>
      <c r="B47" s="60" t="s">
        <v>119</v>
      </c>
      <c r="C47" s="66">
        <f t="shared" si="11"/>
        <v>105</v>
      </c>
      <c r="D47" s="68">
        <v>54</v>
      </c>
      <c r="E47" s="68">
        <v>51</v>
      </c>
      <c r="F47" s="67">
        <v>0</v>
      </c>
      <c r="G47" s="68">
        <v>0</v>
      </c>
      <c r="H47" s="66">
        <f t="shared" si="14"/>
        <v>105</v>
      </c>
      <c r="I47" s="66">
        <f t="shared" si="15"/>
        <v>95</v>
      </c>
      <c r="J47" s="68">
        <v>36</v>
      </c>
      <c r="K47" s="68">
        <v>0</v>
      </c>
      <c r="L47" s="68">
        <v>25</v>
      </c>
      <c r="M47" s="68">
        <v>33</v>
      </c>
      <c r="N47" s="67">
        <v>0</v>
      </c>
      <c r="O47" s="68">
        <v>0</v>
      </c>
      <c r="P47" s="68">
        <v>1</v>
      </c>
      <c r="Q47" s="68">
        <v>10</v>
      </c>
      <c r="R47" s="73">
        <f t="shared" si="10"/>
        <v>69</v>
      </c>
      <c r="S47" s="54">
        <f t="shared" si="6"/>
        <v>0.34285714285714286</v>
      </c>
    </row>
    <row r="48" spans="1:19" s="61" customFormat="1" ht="15.75">
      <c r="A48" s="59"/>
      <c r="B48" s="60" t="s">
        <v>145</v>
      </c>
      <c r="C48" s="66">
        <f t="shared" si="11"/>
        <v>55</v>
      </c>
      <c r="D48" s="68">
        <v>25</v>
      </c>
      <c r="E48" s="68">
        <v>30</v>
      </c>
      <c r="F48" s="67">
        <v>0</v>
      </c>
      <c r="G48" s="68">
        <v>0</v>
      </c>
      <c r="H48" s="66">
        <f t="shared" si="14"/>
        <v>55</v>
      </c>
      <c r="I48" s="66">
        <f t="shared" si="15"/>
        <v>40</v>
      </c>
      <c r="J48" s="68">
        <v>31</v>
      </c>
      <c r="K48" s="68">
        <v>0</v>
      </c>
      <c r="L48" s="68">
        <v>3</v>
      </c>
      <c r="M48" s="68">
        <v>6</v>
      </c>
      <c r="N48" s="67">
        <v>0</v>
      </c>
      <c r="O48" s="68">
        <v>0</v>
      </c>
      <c r="P48" s="68">
        <v>0</v>
      </c>
      <c r="Q48" s="68">
        <v>15</v>
      </c>
      <c r="R48" s="73">
        <f t="shared" si="10"/>
        <v>24</v>
      </c>
      <c r="S48" s="54">
        <f t="shared" si="6"/>
        <v>0.5636363636363636</v>
      </c>
    </row>
    <row r="49" spans="1:19" s="61" customFormat="1" ht="15.75">
      <c r="A49" s="59">
        <v>4</v>
      </c>
      <c r="B49" s="60" t="s">
        <v>120</v>
      </c>
      <c r="C49" s="66">
        <f t="shared" si="11"/>
        <v>115</v>
      </c>
      <c r="D49" s="68">
        <v>58</v>
      </c>
      <c r="E49" s="68">
        <v>57</v>
      </c>
      <c r="F49" s="67">
        <v>0</v>
      </c>
      <c r="G49" s="68">
        <v>0</v>
      </c>
      <c r="H49" s="66">
        <f t="shared" si="14"/>
        <v>115</v>
      </c>
      <c r="I49" s="66">
        <f t="shared" si="15"/>
        <v>95</v>
      </c>
      <c r="J49" s="68">
        <v>47</v>
      </c>
      <c r="K49" s="68">
        <v>0</v>
      </c>
      <c r="L49" s="68">
        <v>12</v>
      </c>
      <c r="M49" s="68">
        <v>36</v>
      </c>
      <c r="N49" s="67">
        <v>0</v>
      </c>
      <c r="O49" s="68">
        <v>0</v>
      </c>
      <c r="P49" s="68">
        <v>0</v>
      </c>
      <c r="Q49" s="68">
        <v>20</v>
      </c>
      <c r="R49" s="73">
        <f t="shared" si="10"/>
        <v>68</v>
      </c>
      <c r="S49" s="54">
        <f t="shared" si="6"/>
        <v>0.40869565217391307</v>
      </c>
    </row>
    <row r="50" spans="1:19" s="58" customFormat="1" ht="15.75">
      <c r="A50" s="56">
        <v>6</v>
      </c>
      <c r="B50" s="57" t="s">
        <v>121</v>
      </c>
      <c r="C50" s="72">
        <f>+SUM(C51:C54)</f>
        <v>425</v>
      </c>
      <c r="D50" s="72">
        <f aca="true" t="shared" si="19" ref="D50:Q50">+SUM(D51:D54)</f>
        <v>215</v>
      </c>
      <c r="E50" s="72">
        <f t="shared" si="19"/>
        <v>210</v>
      </c>
      <c r="F50" s="72">
        <f t="shared" si="19"/>
        <v>0</v>
      </c>
      <c r="G50" s="72">
        <f t="shared" si="19"/>
        <v>0</v>
      </c>
      <c r="H50" s="72">
        <f t="shared" si="19"/>
        <v>425</v>
      </c>
      <c r="I50" s="72">
        <f t="shared" si="19"/>
        <v>303</v>
      </c>
      <c r="J50" s="72">
        <f t="shared" si="19"/>
        <v>117</v>
      </c>
      <c r="K50" s="72">
        <f t="shared" si="19"/>
        <v>0</v>
      </c>
      <c r="L50" s="72">
        <f t="shared" si="19"/>
        <v>145</v>
      </c>
      <c r="M50" s="72">
        <f t="shared" si="19"/>
        <v>33</v>
      </c>
      <c r="N50" s="72">
        <f t="shared" si="19"/>
        <v>2</v>
      </c>
      <c r="O50" s="72">
        <f t="shared" si="19"/>
        <v>0</v>
      </c>
      <c r="P50" s="72">
        <f t="shared" si="19"/>
        <v>6</v>
      </c>
      <c r="Q50" s="72">
        <f t="shared" si="19"/>
        <v>122</v>
      </c>
      <c r="R50" s="73">
        <f>+SUM(L50:Q50)</f>
        <v>308</v>
      </c>
      <c r="S50" s="54">
        <f t="shared" si="6"/>
        <v>0.2752941176470588</v>
      </c>
    </row>
    <row r="51" spans="1:19" s="61" customFormat="1" ht="15.75">
      <c r="A51" s="59">
        <v>1</v>
      </c>
      <c r="B51" s="60" t="s">
        <v>122</v>
      </c>
      <c r="C51" s="70">
        <f t="shared" si="11"/>
        <v>56</v>
      </c>
      <c r="D51" s="68">
        <v>27</v>
      </c>
      <c r="E51" s="68">
        <v>29</v>
      </c>
      <c r="F51" s="68">
        <v>0</v>
      </c>
      <c r="G51" s="68">
        <v>0</v>
      </c>
      <c r="H51" s="70">
        <f t="shared" si="14"/>
        <v>56</v>
      </c>
      <c r="I51" s="70">
        <f t="shared" si="15"/>
        <v>39</v>
      </c>
      <c r="J51" s="68">
        <v>22</v>
      </c>
      <c r="K51" s="68">
        <v>0</v>
      </c>
      <c r="L51" s="68">
        <v>15</v>
      </c>
      <c r="M51" s="68">
        <v>0</v>
      </c>
      <c r="N51" s="68">
        <v>0</v>
      </c>
      <c r="O51" s="68">
        <v>0</v>
      </c>
      <c r="P51" s="68">
        <v>2</v>
      </c>
      <c r="Q51" s="68">
        <v>17</v>
      </c>
      <c r="R51" s="73">
        <v>34</v>
      </c>
      <c r="S51" s="54">
        <f t="shared" si="6"/>
        <v>0.39285714285714285</v>
      </c>
    </row>
    <row r="52" spans="1:19" s="61" customFormat="1" ht="15.75">
      <c r="A52" s="59">
        <v>2</v>
      </c>
      <c r="B52" s="60" t="s">
        <v>123</v>
      </c>
      <c r="C52" s="70">
        <f t="shared" si="11"/>
        <v>128</v>
      </c>
      <c r="D52" s="68">
        <v>54</v>
      </c>
      <c r="E52" s="68">
        <v>74</v>
      </c>
      <c r="F52" s="68">
        <v>0</v>
      </c>
      <c r="G52" s="68">
        <v>0</v>
      </c>
      <c r="H52" s="70">
        <f t="shared" si="14"/>
        <v>128</v>
      </c>
      <c r="I52" s="70">
        <f t="shared" si="15"/>
        <v>107</v>
      </c>
      <c r="J52" s="68">
        <v>37</v>
      </c>
      <c r="K52" s="68">
        <v>0</v>
      </c>
      <c r="L52" s="68">
        <v>53</v>
      </c>
      <c r="M52" s="68">
        <v>15</v>
      </c>
      <c r="N52" s="68">
        <v>0</v>
      </c>
      <c r="O52" s="68">
        <v>0</v>
      </c>
      <c r="P52" s="68">
        <v>2</v>
      </c>
      <c r="Q52" s="68">
        <v>21</v>
      </c>
      <c r="R52" s="73">
        <v>91</v>
      </c>
      <c r="S52" s="54">
        <f t="shared" si="6"/>
        <v>0.2890625</v>
      </c>
    </row>
    <row r="53" spans="1:19" s="61" customFormat="1" ht="15.75">
      <c r="A53" s="59">
        <v>3</v>
      </c>
      <c r="B53" s="60" t="s">
        <v>124</v>
      </c>
      <c r="C53" s="70">
        <f t="shared" si="11"/>
        <v>138</v>
      </c>
      <c r="D53" s="68">
        <v>72</v>
      </c>
      <c r="E53" s="68">
        <v>66</v>
      </c>
      <c r="F53" s="68">
        <v>0</v>
      </c>
      <c r="G53" s="68">
        <v>0</v>
      </c>
      <c r="H53" s="70">
        <f t="shared" si="14"/>
        <v>138</v>
      </c>
      <c r="I53" s="70">
        <f t="shared" si="15"/>
        <v>85</v>
      </c>
      <c r="J53" s="68">
        <v>36</v>
      </c>
      <c r="K53" s="68">
        <v>0</v>
      </c>
      <c r="L53" s="68">
        <v>48</v>
      </c>
      <c r="M53" s="68">
        <v>0</v>
      </c>
      <c r="N53" s="68">
        <v>1</v>
      </c>
      <c r="O53" s="68">
        <v>0</v>
      </c>
      <c r="P53" s="68">
        <v>0</v>
      </c>
      <c r="Q53" s="68">
        <v>53</v>
      </c>
      <c r="R53" s="73">
        <v>102</v>
      </c>
      <c r="S53" s="54">
        <f t="shared" si="6"/>
        <v>0.2608695652173913</v>
      </c>
    </row>
    <row r="54" spans="1:19" s="61" customFormat="1" ht="15.75">
      <c r="A54" s="59">
        <v>4</v>
      </c>
      <c r="B54" s="60" t="s">
        <v>125</v>
      </c>
      <c r="C54" s="70">
        <f t="shared" si="11"/>
        <v>103</v>
      </c>
      <c r="D54" s="68">
        <v>62</v>
      </c>
      <c r="E54" s="68">
        <v>41</v>
      </c>
      <c r="F54" s="68">
        <v>0</v>
      </c>
      <c r="G54" s="68">
        <v>0</v>
      </c>
      <c r="H54" s="70">
        <f t="shared" si="14"/>
        <v>103</v>
      </c>
      <c r="I54" s="70">
        <f t="shared" si="15"/>
        <v>72</v>
      </c>
      <c r="J54" s="68">
        <v>22</v>
      </c>
      <c r="K54" s="68">
        <v>0</v>
      </c>
      <c r="L54" s="68">
        <v>29</v>
      </c>
      <c r="M54" s="68">
        <v>18</v>
      </c>
      <c r="N54" s="68">
        <v>1</v>
      </c>
      <c r="O54" s="68">
        <v>0</v>
      </c>
      <c r="P54" s="68">
        <v>2</v>
      </c>
      <c r="Q54" s="68">
        <v>31</v>
      </c>
      <c r="R54" s="73">
        <v>81</v>
      </c>
      <c r="S54" s="54">
        <f t="shared" si="6"/>
        <v>0.21359223300970873</v>
      </c>
    </row>
    <row r="55" spans="1:19" s="58" customFormat="1" ht="15.75">
      <c r="A55" s="56">
        <v>7</v>
      </c>
      <c r="B55" s="57" t="s">
        <v>126</v>
      </c>
      <c r="C55" s="66">
        <f>+SUM(C56:C59)</f>
        <v>501</v>
      </c>
      <c r="D55" s="66">
        <f aca="true" t="shared" si="20" ref="D55:Q55">+SUM(D56:D59)</f>
        <v>232</v>
      </c>
      <c r="E55" s="66">
        <f t="shared" si="20"/>
        <v>269</v>
      </c>
      <c r="F55" s="66">
        <f t="shared" si="20"/>
        <v>2</v>
      </c>
      <c r="G55" s="66">
        <f t="shared" si="20"/>
        <v>0</v>
      </c>
      <c r="H55" s="66">
        <f t="shared" si="20"/>
        <v>499</v>
      </c>
      <c r="I55" s="66">
        <f t="shared" si="20"/>
        <v>299</v>
      </c>
      <c r="J55" s="66">
        <f t="shared" si="20"/>
        <v>139</v>
      </c>
      <c r="K55" s="66">
        <f t="shared" si="20"/>
        <v>1</v>
      </c>
      <c r="L55" s="66">
        <f t="shared" si="20"/>
        <v>154</v>
      </c>
      <c r="M55" s="66">
        <f t="shared" si="20"/>
        <v>5</v>
      </c>
      <c r="N55" s="66">
        <f t="shared" si="20"/>
        <v>0</v>
      </c>
      <c r="O55" s="66">
        <f t="shared" si="20"/>
        <v>0</v>
      </c>
      <c r="P55" s="66">
        <f t="shared" si="20"/>
        <v>0</v>
      </c>
      <c r="Q55" s="66">
        <f t="shared" si="20"/>
        <v>200</v>
      </c>
      <c r="R55" s="73">
        <f>+SUM(L55:Q55)</f>
        <v>359</v>
      </c>
      <c r="S55" s="54">
        <f t="shared" si="6"/>
        <v>0.280561122244489</v>
      </c>
    </row>
    <row r="56" spans="1:19" s="61" customFormat="1" ht="15.75">
      <c r="A56" s="59">
        <v>1</v>
      </c>
      <c r="B56" s="60" t="s">
        <v>127</v>
      </c>
      <c r="C56" s="66">
        <f t="shared" si="11"/>
        <v>86</v>
      </c>
      <c r="D56" s="68">
        <v>40</v>
      </c>
      <c r="E56" s="68">
        <v>46</v>
      </c>
      <c r="F56" s="68">
        <v>1</v>
      </c>
      <c r="G56" s="68"/>
      <c r="H56" s="66">
        <f t="shared" si="14"/>
        <v>85</v>
      </c>
      <c r="I56" s="66">
        <f t="shared" si="15"/>
        <v>48</v>
      </c>
      <c r="J56" s="68">
        <v>19</v>
      </c>
      <c r="K56" s="68"/>
      <c r="L56" s="68">
        <v>29</v>
      </c>
      <c r="M56" s="68"/>
      <c r="N56" s="68"/>
      <c r="O56" s="68"/>
      <c r="P56" s="68"/>
      <c r="Q56" s="68">
        <v>37</v>
      </c>
      <c r="R56" s="73">
        <f t="shared" si="10"/>
        <v>66</v>
      </c>
      <c r="S56" s="54">
        <f t="shared" si="6"/>
        <v>0.2235294117647059</v>
      </c>
    </row>
    <row r="57" spans="1:19" s="61" customFormat="1" ht="15.75">
      <c r="A57" s="59">
        <v>2</v>
      </c>
      <c r="B57" s="60" t="s">
        <v>128</v>
      </c>
      <c r="C57" s="66">
        <f t="shared" si="11"/>
        <v>152</v>
      </c>
      <c r="D57" s="68">
        <v>62</v>
      </c>
      <c r="E57" s="68">
        <v>90</v>
      </c>
      <c r="F57" s="68">
        <v>1</v>
      </c>
      <c r="G57" s="68"/>
      <c r="H57" s="66">
        <f t="shared" si="14"/>
        <v>151</v>
      </c>
      <c r="I57" s="66">
        <f t="shared" si="15"/>
        <v>102</v>
      </c>
      <c r="J57" s="68">
        <v>57</v>
      </c>
      <c r="K57" s="68"/>
      <c r="L57" s="68">
        <v>40</v>
      </c>
      <c r="M57" s="68">
        <v>5</v>
      </c>
      <c r="N57" s="68"/>
      <c r="O57" s="68"/>
      <c r="P57" s="68"/>
      <c r="Q57" s="68">
        <v>49</v>
      </c>
      <c r="R57" s="73">
        <f t="shared" si="10"/>
        <v>94</v>
      </c>
      <c r="S57" s="54">
        <f t="shared" si="6"/>
        <v>0.37748344370860926</v>
      </c>
    </row>
    <row r="58" spans="1:19" s="61" customFormat="1" ht="15.75">
      <c r="A58" s="59">
        <v>3</v>
      </c>
      <c r="B58" s="60" t="s">
        <v>129</v>
      </c>
      <c r="C58" s="66">
        <f t="shared" si="11"/>
        <v>160</v>
      </c>
      <c r="D58" s="68">
        <v>85</v>
      </c>
      <c r="E58" s="68">
        <v>75</v>
      </c>
      <c r="F58" s="68"/>
      <c r="G58" s="68"/>
      <c r="H58" s="66">
        <f t="shared" si="14"/>
        <v>160</v>
      </c>
      <c r="I58" s="66">
        <f t="shared" si="15"/>
        <v>84</v>
      </c>
      <c r="J58" s="68">
        <v>36</v>
      </c>
      <c r="K58" s="68">
        <v>1</v>
      </c>
      <c r="L58" s="68">
        <v>47</v>
      </c>
      <c r="M58" s="68"/>
      <c r="N58" s="68"/>
      <c r="O58" s="68"/>
      <c r="P58" s="68"/>
      <c r="Q58" s="68">
        <v>76</v>
      </c>
      <c r="R58" s="73">
        <f t="shared" si="10"/>
        <v>123</v>
      </c>
      <c r="S58" s="54">
        <f t="shared" si="6"/>
        <v>0.23125</v>
      </c>
    </row>
    <row r="59" spans="1:19" s="61" customFormat="1" ht="15.75">
      <c r="A59" s="59">
        <v>4</v>
      </c>
      <c r="B59" s="60" t="s">
        <v>130</v>
      </c>
      <c r="C59" s="66">
        <f t="shared" si="11"/>
        <v>103</v>
      </c>
      <c r="D59" s="68">
        <v>45</v>
      </c>
      <c r="E59" s="68">
        <v>58</v>
      </c>
      <c r="F59" s="68">
        <v>0</v>
      </c>
      <c r="G59" s="68">
        <v>0</v>
      </c>
      <c r="H59" s="66">
        <f t="shared" si="14"/>
        <v>103</v>
      </c>
      <c r="I59" s="66">
        <f t="shared" si="15"/>
        <v>65</v>
      </c>
      <c r="J59" s="68">
        <v>27</v>
      </c>
      <c r="K59" s="68">
        <v>0</v>
      </c>
      <c r="L59" s="68">
        <v>38</v>
      </c>
      <c r="M59" s="68">
        <v>0</v>
      </c>
      <c r="N59" s="68">
        <v>0</v>
      </c>
      <c r="O59" s="68">
        <v>0</v>
      </c>
      <c r="P59" s="68">
        <v>0</v>
      </c>
      <c r="Q59" s="68">
        <v>38</v>
      </c>
      <c r="R59" s="73">
        <f t="shared" si="10"/>
        <v>76</v>
      </c>
      <c r="S59" s="54">
        <f t="shared" si="6"/>
        <v>0.2621359223300971</v>
      </c>
    </row>
    <row r="60" spans="1:19" s="58" customFormat="1" ht="15.75">
      <c r="A60" s="56">
        <v>8</v>
      </c>
      <c r="B60" s="57" t="s">
        <v>131</v>
      </c>
      <c r="C60" s="72">
        <f>+SUM(C61:C64)</f>
        <v>439</v>
      </c>
      <c r="D60" s="72">
        <f aca="true" t="shared" si="21" ref="D60:Q60">+SUM(D61:D64)</f>
        <v>144</v>
      </c>
      <c r="E60" s="72">
        <f t="shared" si="21"/>
        <v>295</v>
      </c>
      <c r="F60" s="72">
        <f t="shared" si="21"/>
        <v>0</v>
      </c>
      <c r="G60" s="72">
        <f t="shared" si="21"/>
        <v>0</v>
      </c>
      <c r="H60" s="72">
        <f t="shared" si="21"/>
        <v>439</v>
      </c>
      <c r="I60" s="72">
        <f t="shared" si="21"/>
        <v>312</v>
      </c>
      <c r="J60" s="72">
        <f t="shared" si="21"/>
        <v>224</v>
      </c>
      <c r="K60" s="72">
        <f t="shared" si="21"/>
        <v>0</v>
      </c>
      <c r="L60" s="72">
        <f t="shared" si="21"/>
        <v>81</v>
      </c>
      <c r="M60" s="72">
        <f t="shared" si="21"/>
        <v>0</v>
      </c>
      <c r="N60" s="72">
        <f t="shared" si="21"/>
        <v>0</v>
      </c>
      <c r="O60" s="72">
        <f t="shared" si="21"/>
        <v>0</v>
      </c>
      <c r="P60" s="72">
        <f t="shared" si="21"/>
        <v>7</v>
      </c>
      <c r="Q60" s="72">
        <f t="shared" si="21"/>
        <v>127</v>
      </c>
      <c r="R60" s="73">
        <f>+SUM(L60:Q60)</f>
        <v>215</v>
      </c>
      <c r="S60" s="54">
        <f t="shared" si="6"/>
        <v>0.510250569476082</v>
      </c>
    </row>
    <row r="61" spans="1:19" s="61" customFormat="1" ht="15.75">
      <c r="A61" s="62" t="s">
        <v>26</v>
      </c>
      <c r="B61" s="63" t="s">
        <v>132</v>
      </c>
      <c r="C61" s="66">
        <f t="shared" si="11"/>
        <v>154</v>
      </c>
      <c r="D61" s="68">
        <v>50</v>
      </c>
      <c r="E61" s="69">
        <v>104</v>
      </c>
      <c r="F61" s="67">
        <v>0</v>
      </c>
      <c r="G61" s="69">
        <v>0</v>
      </c>
      <c r="H61" s="66">
        <f t="shared" si="14"/>
        <v>154</v>
      </c>
      <c r="I61" s="66">
        <f t="shared" si="15"/>
        <v>99</v>
      </c>
      <c r="J61" s="69">
        <v>79</v>
      </c>
      <c r="K61" s="69">
        <v>0</v>
      </c>
      <c r="L61" s="69">
        <v>20</v>
      </c>
      <c r="M61" s="69">
        <v>0</v>
      </c>
      <c r="N61" s="67">
        <v>0</v>
      </c>
      <c r="O61" s="69">
        <v>0</v>
      </c>
      <c r="P61" s="69">
        <v>0</v>
      </c>
      <c r="Q61" s="69">
        <v>55</v>
      </c>
      <c r="R61" s="73">
        <f t="shared" si="10"/>
        <v>75</v>
      </c>
      <c r="S61" s="54">
        <f t="shared" si="6"/>
        <v>0.512987012987013</v>
      </c>
    </row>
    <row r="62" spans="1:19" s="61" customFormat="1" ht="15.75">
      <c r="A62" s="62" t="s">
        <v>27</v>
      </c>
      <c r="B62" s="63" t="s">
        <v>133</v>
      </c>
      <c r="C62" s="66">
        <f t="shared" si="11"/>
        <v>126</v>
      </c>
      <c r="D62" s="68">
        <v>29</v>
      </c>
      <c r="E62" s="69">
        <v>97</v>
      </c>
      <c r="F62" s="67">
        <v>0</v>
      </c>
      <c r="G62" s="69">
        <v>0</v>
      </c>
      <c r="H62" s="66">
        <f t="shared" si="14"/>
        <v>126</v>
      </c>
      <c r="I62" s="66">
        <f t="shared" si="15"/>
        <v>103</v>
      </c>
      <c r="J62" s="69">
        <v>79</v>
      </c>
      <c r="K62" s="69"/>
      <c r="L62" s="69">
        <v>17</v>
      </c>
      <c r="M62" s="69"/>
      <c r="N62" s="67"/>
      <c r="O62" s="69"/>
      <c r="P62" s="69">
        <v>7</v>
      </c>
      <c r="Q62" s="69">
        <v>23</v>
      </c>
      <c r="R62" s="73">
        <f t="shared" si="10"/>
        <v>47</v>
      </c>
      <c r="S62" s="54">
        <f t="shared" si="6"/>
        <v>0.626984126984127</v>
      </c>
    </row>
    <row r="63" spans="1:19" s="61" customFormat="1" ht="15.75">
      <c r="A63" s="64" t="s">
        <v>28</v>
      </c>
      <c r="B63" s="65" t="s">
        <v>144</v>
      </c>
      <c r="C63" s="66">
        <f t="shared" si="11"/>
        <v>115</v>
      </c>
      <c r="D63" s="69">
        <v>51</v>
      </c>
      <c r="E63" s="69">
        <v>64</v>
      </c>
      <c r="F63" s="67">
        <v>0</v>
      </c>
      <c r="G63" s="69">
        <v>0</v>
      </c>
      <c r="H63" s="66">
        <f t="shared" si="14"/>
        <v>115</v>
      </c>
      <c r="I63" s="66">
        <f t="shared" si="15"/>
        <v>79</v>
      </c>
      <c r="J63" s="69">
        <v>41</v>
      </c>
      <c r="K63" s="69">
        <v>0</v>
      </c>
      <c r="L63" s="69">
        <v>38</v>
      </c>
      <c r="M63" s="69">
        <v>0</v>
      </c>
      <c r="N63" s="67">
        <v>0</v>
      </c>
      <c r="O63" s="69">
        <v>0</v>
      </c>
      <c r="P63" s="69">
        <v>0</v>
      </c>
      <c r="Q63" s="69">
        <v>36</v>
      </c>
      <c r="R63" s="73">
        <f t="shared" si="10"/>
        <v>74</v>
      </c>
      <c r="S63" s="54">
        <f t="shared" si="6"/>
        <v>0.3565217391304348</v>
      </c>
    </row>
    <row r="64" spans="1:19" s="61" customFormat="1" ht="15.75">
      <c r="A64" s="64" t="s">
        <v>39</v>
      </c>
      <c r="B64" s="65" t="s">
        <v>134</v>
      </c>
      <c r="C64" s="66">
        <f t="shared" si="11"/>
        <v>44</v>
      </c>
      <c r="D64" s="69">
        <v>14</v>
      </c>
      <c r="E64" s="69">
        <v>30</v>
      </c>
      <c r="F64" s="67">
        <v>0</v>
      </c>
      <c r="G64" s="69">
        <v>0</v>
      </c>
      <c r="H64" s="66">
        <f t="shared" si="14"/>
        <v>44</v>
      </c>
      <c r="I64" s="66">
        <f t="shared" si="15"/>
        <v>31</v>
      </c>
      <c r="J64" s="69">
        <v>25</v>
      </c>
      <c r="K64" s="69">
        <v>0</v>
      </c>
      <c r="L64" s="69">
        <v>6</v>
      </c>
      <c r="M64" s="69">
        <v>0</v>
      </c>
      <c r="N64" s="67">
        <v>0</v>
      </c>
      <c r="O64" s="69">
        <v>0</v>
      </c>
      <c r="P64" s="69">
        <v>0</v>
      </c>
      <c r="Q64" s="69">
        <v>13</v>
      </c>
      <c r="R64" s="73">
        <f t="shared" si="10"/>
        <v>19</v>
      </c>
      <c r="S64" s="54">
        <f t="shared" si="6"/>
        <v>0.5681818181818182</v>
      </c>
    </row>
    <row r="65" spans="1:19" s="27" customFormat="1" ht="16.5">
      <c r="A65" s="105"/>
      <c r="B65" s="105"/>
      <c r="C65" s="105"/>
      <c r="D65" s="105"/>
      <c r="E65" s="105"/>
      <c r="F65" s="49"/>
      <c r="G65" s="49"/>
      <c r="H65" s="49"/>
      <c r="I65" s="49"/>
      <c r="J65" s="49"/>
      <c r="K65" s="49"/>
      <c r="L65" s="49"/>
      <c r="M65" s="49"/>
      <c r="N65" s="149" t="s">
        <v>77</v>
      </c>
      <c r="O65" s="149"/>
      <c r="P65" s="149"/>
      <c r="Q65" s="149"/>
      <c r="R65" s="149"/>
      <c r="S65" s="149"/>
    </row>
    <row r="66" spans="1:19" s="41" customFormat="1" ht="19.5" customHeight="1">
      <c r="A66" s="33"/>
      <c r="B66" s="106" t="s">
        <v>3</v>
      </c>
      <c r="C66" s="106"/>
      <c r="D66" s="106"/>
      <c r="E66" s="106"/>
      <c r="F66" s="50"/>
      <c r="G66" s="50"/>
      <c r="H66" s="50"/>
      <c r="I66" s="50"/>
      <c r="J66" s="50"/>
      <c r="K66" s="50"/>
      <c r="L66" s="50"/>
      <c r="M66" s="50"/>
      <c r="N66" s="144" t="s">
        <v>140</v>
      </c>
      <c r="O66" s="144"/>
      <c r="P66" s="144"/>
      <c r="Q66" s="144"/>
      <c r="R66" s="144"/>
      <c r="S66" s="144"/>
    </row>
    <row r="67" spans="2:19" ht="15.75">
      <c r="B67" s="34"/>
      <c r="C67" s="34"/>
      <c r="D67" s="34"/>
      <c r="E67" s="32"/>
      <c r="F67" s="32"/>
      <c r="G67" s="32"/>
      <c r="H67" s="32"/>
      <c r="I67" s="32"/>
      <c r="J67" s="32"/>
      <c r="K67" s="32"/>
      <c r="L67" s="32"/>
      <c r="M67" s="32"/>
      <c r="N67" s="151"/>
      <c r="O67" s="151"/>
      <c r="P67" s="151"/>
      <c r="Q67" s="151"/>
      <c r="R67" s="151"/>
      <c r="S67" s="151"/>
    </row>
    <row r="68" spans="4:17" ht="15.75">
      <c r="D68" s="32"/>
      <c r="E68" s="32"/>
      <c r="F68" s="32"/>
      <c r="G68" s="32"/>
      <c r="H68" s="32"/>
      <c r="I68" s="32"/>
      <c r="J68" s="32"/>
      <c r="K68" s="32"/>
      <c r="L68" s="32"/>
      <c r="M68" s="32"/>
      <c r="N68" s="32"/>
      <c r="O68" s="32"/>
      <c r="P68" s="32"/>
      <c r="Q68" s="32"/>
    </row>
    <row r="69" spans="4:17" ht="15.75">
      <c r="D69" s="32"/>
      <c r="E69" s="32"/>
      <c r="F69" s="32"/>
      <c r="G69" s="32"/>
      <c r="H69" s="32"/>
      <c r="I69" s="32"/>
      <c r="J69" s="32"/>
      <c r="K69" s="32"/>
      <c r="L69" s="32"/>
      <c r="M69" s="32"/>
      <c r="N69" s="32"/>
      <c r="O69" s="32"/>
      <c r="P69" s="32"/>
      <c r="Q69" s="32"/>
    </row>
    <row r="70" spans="1:17" ht="15.75" hidden="1">
      <c r="A70" s="28" t="s">
        <v>23</v>
      </c>
      <c r="D70" s="32"/>
      <c r="E70" s="32"/>
      <c r="F70" s="32"/>
      <c r="G70" s="32"/>
      <c r="H70" s="32"/>
      <c r="I70" s="32"/>
      <c r="J70" s="32"/>
      <c r="K70" s="32"/>
      <c r="L70" s="32"/>
      <c r="M70" s="32"/>
      <c r="N70" s="32"/>
      <c r="O70" s="32"/>
      <c r="P70" s="32"/>
      <c r="Q70" s="32"/>
    </row>
    <row r="71" spans="2:17" ht="15.75" hidden="1">
      <c r="B71" s="150" t="s">
        <v>29</v>
      </c>
      <c r="C71" s="150"/>
      <c r="D71" s="150"/>
      <c r="E71" s="150"/>
      <c r="F71" s="150"/>
      <c r="G71" s="150"/>
      <c r="H71" s="150"/>
      <c r="I71" s="150"/>
      <c r="J71" s="150"/>
      <c r="K71" s="150"/>
      <c r="L71" s="150"/>
      <c r="M71" s="150"/>
      <c r="N71" s="150"/>
      <c r="O71" s="150"/>
      <c r="P71" s="32"/>
      <c r="Q71" s="32"/>
    </row>
    <row r="72" spans="2:17" ht="15.75" hidden="1">
      <c r="B72" s="150" t="s">
        <v>33</v>
      </c>
      <c r="C72" s="150"/>
      <c r="D72" s="150"/>
      <c r="E72" s="150"/>
      <c r="F72" s="150"/>
      <c r="G72" s="150"/>
      <c r="H72" s="150"/>
      <c r="I72" s="150"/>
      <c r="J72" s="150"/>
      <c r="K72" s="150"/>
      <c r="L72" s="150"/>
      <c r="M72" s="150"/>
      <c r="N72" s="150"/>
      <c r="O72" s="150"/>
      <c r="P72" s="32"/>
      <c r="Q72" s="32"/>
    </row>
    <row r="73" spans="2:17" ht="15.75" hidden="1">
      <c r="B73" s="150" t="s">
        <v>30</v>
      </c>
      <c r="C73" s="150"/>
      <c r="D73" s="150"/>
      <c r="E73" s="150"/>
      <c r="F73" s="150"/>
      <c r="G73" s="150"/>
      <c r="H73" s="150"/>
      <c r="I73" s="150"/>
      <c r="J73" s="150"/>
      <c r="K73" s="150"/>
      <c r="L73" s="150"/>
      <c r="M73" s="150"/>
      <c r="N73" s="150"/>
      <c r="O73" s="150"/>
      <c r="P73" s="32"/>
      <c r="Q73" s="32"/>
    </row>
    <row r="74" spans="1:16" ht="15.75" customHeight="1" hidden="1">
      <c r="A74" s="45"/>
      <c r="B74" s="148" t="s">
        <v>31</v>
      </c>
      <c r="C74" s="148"/>
      <c r="D74" s="148"/>
      <c r="E74" s="148"/>
      <c r="F74" s="148"/>
      <c r="G74" s="148"/>
      <c r="H74" s="148"/>
      <c r="I74" s="148"/>
      <c r="J74" s="148"/>
      <c r="K74" s="148"/>
      <c r="L74" s="148"/>
      <c r="M74" s="148"/>
      <c r="N74" s="148"/>
      <c r="O74" s="148"/>
      <c r="P74" s="45"/>
    </row>
    <row r="75" spans="1:16" ht="15.75" customHeight="1">
      <c r="A75" s="45"/>
      <c r="B75" s="45"/>
      <c r="C75" s="45"/>
      <c r="D75" s="45"/>
      <c r="E75" s="45"/>
      <c r="F75" s="45"/>
      <c r="G75" s="45"/>
      <c r="H75" s="45"/>
      <c r="I75" s="45"/>
      <c r="J75" s="45"/>
      <c r="K75" s="45"/>
      <c r="L75" s="45"/>
      <c r="M75" s="45"/>
      <c r="N75" s="45"/>
      <c r="O75" s="45"/>
      <c r="P75" s="45"/>
    </row>
    <row r="76" spans="1:16" ht="15.75">
      <c r="A76" s="45"/>
      <c r="B76" s="45"/>
      <c r="C76" s="45"/>
      <c r="D76" s="45"/>
      <c r="E76" s="45"/>
      <c r="F76" s="45"/>
      <c r="G76" s="45"/>
      <c r="H76" s="45"/>
      <c r="I76" s="45"/>
      <c r="J76" s="45"/>
      <c r="K76" s="45"/>
      <c r="L76" s="45"/>
      <c r="M76" s="45"/>
      <c r="N76" s="45"/>
      <c r="O76" s="45"/>
      <c r="P76" s="45"/>
    </row>
    <row r="77" spans="2:19" ht="16.5">
      <c r="B77" s="106" t="s">
        <v>141</v>
      </c>
      <c r="C77" s="106"/>
      <c r="D77" s="106"/>
      <c r="E77" s="106"/>
      <c r="N77" s="144" t="s">
        <v>89</v>
      </c>
      <c r="O77" s="144"/>
      <c r="P77" s="144"/>
      <c r="Q77" s="144"/>
      <c r="R77" s="144"/>
      <c r="S77" s="144"/>
    </row>
    <row r="78" spans="14:19" ht="16.5">
      <c r="N78" s="144"/>
      <c r="O78" s="144"/>
      <c r="P78" s="144"/>
      <c r="Q78" s="144"/>
      <c r="R78" s="144"/>
      <c r="S78" s="144"/>
    </row>
  </sheetData>
  <sheetProtection/>
  <mergeCells count="44">
    <mergeCell ref="N78:S78"/>
    <mergeCell ref="B77:E77"/>
    <mergeCell ref="N77:S77"/>
    <mergeCell ref="A3:D3"/>
    <mergeCell ref="O9:O10"/>
    <mergeCell ref="L9:L10"/>
    <mergeCell ref="A11:B11"/>
    <mergeCell ref="J9:J10"/>
    <mergeCell ref="D9:D10"/>
    <mergeCell ref="D7:E8"/>
    <mergeCell ref="P2:S2"/>
    <mergeCell ref="P4:S4"/>
    <mergeCell ref="M9:M10"/>
    <mergeCell ref="E9:E10"/>
    <mergeCell ref="R6:R10"/>
    <mergeCell ref="S6:S10"/>
    <mergeCell ref="N67:S67"/>
    <mergeCell ref="B71:O71"/>
    <mergeCell ref="I7:P7"/>
    <mergeCell ref="K9:K10"/>
    <mergeCell ref="B66:E66"/>
    <mergeCell ref="A65:E65"/>
    <mergeCell ref="N66:S66"/>
    <mergeCell ref="C7:C10"/>
    <mergeCell ref="E1:O1"/>
    <mergeCell ref="E2:O2"/>
    <mergeCell ref="E3:O3"/>
    <mergeCell ref="F6:F10"/>
    <mergeCell ref="G6:G10"/>
    <mergeCell ref="H6:Q6"/>
    <mergeCell ref="C6:E6"/>
    <mergeCell ref="P9:P10"/>
    <mergeCell ref="H7:H10"/>
    <mergeCell ref="A2:D2"/>
    <mergeCell ref="B74:O74"/>
    <mergeCell ref="Q7:Q10"/>
    <mergeCell ref="I8:I10"/>
    <mergeCell ref="J8:P8"/>
    <mergeCell ref="N9:N10"/>
    <mergeCell ref="N65:S65"/>
    <mergeCell ref="B72:O72"/>
    <mergeCell ref="B73:O73"/>
    <mergeCell ref="A12:B12"/>
    <mergeCell ref="A6:B10"/>
  </mergeCells>
  <printOptions/>
  <pageMargins left="0.25" right="0" top="0" bottom="0" header="0.511811023622047" footer="0.27559055118110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Microsoft Windows</cp:lastModifiedBy>
  <cp:lastPrinted>2015-09-15T07:48:39Z</cp:lastPrinted>
  <dcterms:created xsi:type="dcterms:W3CDTF">2004-03-07T02:36:29Z</dcterms:created>
  <dcterms:modified xsi:type="dcterms:W3CDTF">2016-02-02T02:46:33Z</dcterms:modified>
  <cp:category/>
  <cp:version/>
  <cp:contentType/>
  <cp:contentStatus/>
</cp:coreProperties>
</file>